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jakoktochce/Downloads/"/>
    </mc:Choice>
  </mc:AlternateContent>
  <xr:revisionPtr revIDLastSave="0" documentId="8_{207B2493-2A1C-D843-8CEB-2160CF7EF6DE}" xr6:coauthVersionLast="47" xr6:coauthVersionMax="47" xr10:uidLastSave="{00000000-0000-0000-0000-000000000000}"/>
  <bookViews>
    <workbookView xWindow="0" yWindow="680" windowWidth="30240" windowHeight="17380" xr2:uid="{EEB34679-EC8B-4449-84BB-E23A3C6DD1F9}"/>
  </bookViews>
  <sheets>
    <sheet name="Zadania" sheetId="2" r:id="rId1"/>
  </sheets>
  <definedNames>
    <definedName name="_xlnm._FilterDatabase" localSheetId="0" hidden="1">Zadania!$A$8:$AC$105</definedName>
    <definedName name="_xlnm.Print_Area" localSheetId="0">Zadania!$B$7:$U$105</definedName>
    <definedName name="_xlnm.Print_Titles" localSheetId="0">Zadania!$7:$8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8" i="2" l="1"/>
  <c r="U52" i="2"/>
  <c r="U51" i="2"/>
  <c r="Q48" i="2" l="1"/>
  <c r="Q104" i="2"/>
  <c r="A104" i="2"/>
  <c r="Q103" i="2"/>
  <c r="U103" i="2" s="1"/>
  <c r="A103" i="2"/>
  <c r="Q102" i="2"/>
  <c r="A102" i="2"/>
  <c r="Q101" i="2"/>
  <c r="U101" i="2" s="1"/>
  <c r="A101" i="2"/>
  <c r="Q100" i="2"/>
  <c r="U100" i="2" s="1"/>
  <c r="A100" i="2"/>
  <c r="Q99" i="2"/>
  <c r="A99" i="2"/>
  <c r="Q98" i="2"/>
  <c r="Q97" i="2"/>
  <c r="A97" i="2"/>
  <c r="Q96" i="2"/>
  <c r="A96" i="2"/>
  <c r="Q95" i="2"/>
  <c r="A95" i="2"/>
  <c r="Q94" i="2"/>
  <c r="Q93" i="2"/>
  <c r="A93" i="2"/>
  <c r="Q92" i="2"/>
  <c r="A92" i="2"/>
  <c r="Q91" i="2"/>
  <c r="A91" i="2"/>
  <c r="Q90" i="2"/>
  <c r="A90" i="2"/>
  <c r="Q89" i="2"/>
  <c r="A89" i="2"/>
  <c r="Q88" i="2"/>
  <c r="Q87" i="2"/>
  <c r="A87" i="2"/>
  <c r="Q86" i="2"/>
  <c r="A86" i="2"/>
  <c r="Q85" i="2"/>
  <c r="A85" i="2"/>
  <c r="Q84" i="2"/>
  <c r="A84" i="2"/>
  <c r="Q83" i="2"/>
  <c r="A83" i="2"/>
  <c r="Q82" i="2"/>
  <c r="A82" i="2"/>
  <c r="Q81" i="2"/>
  <c r="A81" i="2"/>
  <c r="Q80" i="2"/>
  <c r="A80" i="2"/>
  <c r="Q79" i="2"/>
  <c r="A79" i="2"/>
  <c r="Q78" i="2"/>
  <c r="A78" i="2"/>
  <c r="Q77" i="2"/>
  <c r="A77" i="2"/>
  <c r="Q76" i="2"/>
  <c r="Q75" i="2"/>
  <c r="A75" i="2"/>
  <c r="Q74" i="2"/>
  <c r="A74" i="2"/>
  <c r="Q73" i="2"/>
  <c r="A73" i="2"/>
  <c r="Q72" i="2"/>
  <c r="Q71" i="2"/>
  <c r="A71" i="2"/>
  <c r="Q70" i="2"/>
  <c r="A70" i="2"/>
  <c r="Q69" i="2"/>
  <c r="A69" i="2"/>
  <c r="Q68" i="2"/>
  <c r="A68" i="2"/>
  <c r="Q67" i="2"/>
  <c r="A67" i="2"/>
  <c r="Q66" i="2"/>
  <c r="A66" i="2"/>
  <c r="Q65" i="2"/>
  <c r="A65" i="2"/>
  <c r="Q64" i="2"/>
  <c r="Q63" i="2"/>
  <c r="Q62" i="2"/>
  <c r="A62" i="2"/>
  <c r="Q61" i="2"/>
  <c r="A61" i="2"/>
  <c r="Q60" i="2"/>
  <c r="A60" i="2"/>
  <c r="Q59" i="2"/>
  <c r="A59" i="2"/>
  <c r="Q58" i="2"/>
  <c r="A58" i="2"/>
  <c r="Q57" i="2"/>
  <c r="A57" i="2"/>
  <c r="Q56" i="2"/>
  <c r="A56" i="2"/>
  <c r="Q55" i="2"/>
  <c r="A55" i="2"/>
  <c r="Q54" i="2"/>
  <c r="A54" i="2"/>
  <c r="Q53" i="2"/>
  <c r="I53" i="2"/>
  <c r="U53" i="2" s="1"/>
  <c r="A53" i="2"/>
  <c r="Q52" i="2"/>
  <c r="A52" i="2"/>
  <c r="Q51" i="2"/>
  <c r="A51" i="2"/>
  <c r="Q50" i="2"/>
  <c r="Q49" i="2"/>
  <c r="A49" i="2"/>
  <c r="Q47" i="2"/>
  <c r="A47" i="2"/>
  <c r="Q46" i="2"/>
  <c r="A46" i="2"/>
  <c r="Q45" i="2"/>
  <c r="A45" i="2"/>
  <c r="Q44" i="2"/>
  <c r="A44" i="2"/>
  <c r="Q43" i="2"/>
  <c r="A43" i="2"/>
  <c r="Q42" i="2"/>
  <c r="A42" i="2"/>
  <c r="Q41" i="2"/>
  <c r="A41" i="2"/>
  <c r="Q40" i="2"/>
  <c r="A40" i="2"/>
  <c r="Q39" i="2"/>
  <c r="A39" i="2"/>
  <c r="Q38" i="2"/>
  <c r="A38" i="2"/>
  <c r="Q37" i="2"/>
  <c r="A37" i="2"/>
  <c r="Q36" i="2"/>
  <c r="A36" i="2"/>
  <c r="Q35" i="2"/>
  <c r="A35" i="2"/>
  <c r="Q34" i="2"/>
  <c r="A34" i="2"/>
  <c r="Q33" i="2"/>
  <c r="A33" i="2"/>
  <c r="Q32" i="2"/>
  <c r="A32" i="2"/>
  <c r="Q31" i="2"/>
  <c r="A31" i="2"/>
  <c r="Q30" i="2"/>
  <c r="A30" i="2"/>
  <c r="Q29" i="2"/>
  <c r="A29" i="2"/>
  <c r="Q28" i="2"/>
  <c r="A28" i="2"/>
  <c r="Q27" i="2"/>
  <c r="A27" i="2"/>
  <c r="Q26" i="2"/>
  <c r="A26" i="2"/>
  <c r="Q25" i="2"/>
  <c r="A25" i="2"/>
  <c r="Q24" i="2"/>
  <c r="A24" i="2"/>
  <c r="Q23" i="2"/>
  <c r="A23" i="2"/>
  <c r="Q22" i="2"/>
  <c r="A22" i="2"/>
  <c r="Q21" i="2"/>
  <c r="A21" i="2"/>
  <c r="Q20" i="2"/>
  <c r="A20" i="2"/>
  <c r="Q19" i="2"/>
  <c r="A19" i="2"/>
  <c r="Q18" i="2"/>
  <c r="A18" i="2"/>
  <c r="Q17" i="2"/>
  <c r="A17" i="2"/>
  <c r="Q16" i="2"/>
  <c r="A16" i="2"/>
  <c r="Q15" i="2"/>
  <c r="A15" i="2"/>
  <c r="Q14" i="2"/>
  <c r="A14" i="2"/>
  <c r="Q13" i="2"/>
  <c r="A13" i="2"/>
  <c r="Q12" i="2"/>
  <c r="A12" i="2"/>
  <c r="Q11" i="2"/>
  <c r="A11" i="2"/>
  <c r="Q10" i="2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A10" i="2"/>
  <c r="Q9" i="2"/>
  <c r="A9" i="2"/>
  <c r="U9" i="2" l="1"/>
  <c r="U63" i="2"/>
  <c r="U72" i="2"/>
  <c r="U89" i="2"/>
  <c r="U93" i="2"/>
  <c r="U98" i="2"/>
  <c r="U10" i="2"/>
  <c r="U14" i="2"/>
  <c r="U18" i="2"/>
  <c r="U22" i="2"/>
  <c r="U26" i="2"/>
  <c r="U30" i="2"/>
  <c r="U34" i="2"/>
  <c r="U38" i="2"/>
  <c r="U42" i="2"/>
  <c r="U46" i="2"/>
  <c r="U55" i="2"/>
  <c r="U59" i="2"/>
  <c r="U64" i="2"/>
  <c r="U68" i="2"/>
  <c r="U77" i="2"/>
  <c r="U81" i="2"/>
  <c r="U85" i="2"/>
  <c r="U94" i="2"/>
  <c r="U73" i="2"/>
  <c r="U90" i="2"/>
  <c r="U99" i="2"/>
  <c r="U102" i="2"/>
  <c r="U11" i="2"/>
  <c r="U15" i="2"/>
  <c r="U19" i="2"/>
  <c r="U23" i="2"/>
  <c r="U27" i="2"/>
  <c r="U31" i="2"/>
  <c r="U35" i="2"/>
  <c r="U39" i="2"/>
  <c r="U43" i="2"/>
  <c r="U47" i="2"/>
  <c r="U56" i="2"/>
  <c r="U60" i="2"/>
  <c r="U65" i="2"/>
  <c r="U69" i="2"/>
  <c r="U78" i="2"/>
  <c r="U82" i="2"/>
  <c r="U86" i="2"/>
  <c r="U95" i="2"/>
  <c r="U74" i="2"/>
  <c r="U91" i="2"/>
  <c r="U12" i="2"/>
  <c r="U16" i="2"/>
  <c r="U20" i="2"/>
  <c r="U24" i="2"/>
  <c r="U28" i="2"/>
  <c r="U32" i="2"/>
  <c r="U36" i="2"/>
  <c r="U40" i="2"/>
  <c r="U44" i="2"/>
  <c r="U49" i="2"/>
  <c r="U57" i="2"/>
  <c r="U61" i="2"/>
  <c r="U66" i="2"/>
  <c r="U70" i="2"/>
  <c r="U79" i="2"/>
  <c r="U83" i="2"/>
  <c r="U87" i="2"/>
  <c r="U96" i="2"/>
  <c r="U50" i="2"/>
  <c r="U75" i="2"/>
  <c r="U88" i="2"/>
  <c r="U92" i="2"/>
  <c r="U104" i="2"/>
  <c r="U13" i="2"/>
  <c r="U17" i="2"/>
  <c r="U21" i="2"/>
  <c r="U25" i="2"/>
  <c r="U29" i="2"/>
  <c r="U33" i="2"/>
  <c r="U37" i="2"/>
  <c r="U41" i="2"/>
  <c r="U45" i="2"/>
  <c r="U54" i="2"/>
  <c r="U62" i="2"/>
  <c r="U67" i="2"/>
  <c r="U71" i="2"/>
  <c r="U76" i="2"/>
  <c r="U80" i="2"/>
  <c r="U84" i="2"/>
  <c r="U97" i="2"/>
  <c r="U48" i="2"/>
  <c r="B48" i="2"/>
  <c r="B49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5" i="2" s="1"/>
  <c r="B66" i="2" s="1"/>
  <c r="B67" i="2" s="1"/>
  <c r="B68" i="2" s="1"/>
  <c r="B69" i="2" s="1"/>
  <c r="B70" i="2" s="1"/>
  <c r="B71" i="2" s="1"/>
  <c r="B73" i="2" s="1"/>
  <c r="B74" i="2" s="1"/>
  <c r="B75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9" i="2" s="1"/>
  <c r="B90" i="2" s="1"/>
  <c r="B91" i="2" s="1"/>
  <c r="B92" i="2" s="1"/>
  <c r="B93" i="2" s="1"/>
  <c r="B95" i="2" s="1"/>
  <c r="B96" i="2" s="1"/>
  <c r="B97" i="2" s="1"/>
  <c r="B99" i="2" s="1"/>
  <c r="B100" i="2" s="1"/>
  <c r="B101" i="2" s="1"/>
  <c r="B102" i="2" s="1"/>
  <c r="B103" i="2" s="1"/>
  <c r="B104" i="2" s="1"/>
  <c r="U105" i="2" l="1"/>
</calcChain>
</file>

<file path=xl/sharedStrings.xml><?xml version="1.0" encoding="utf-8"?>
<sst xmlns="http://schemas.openxmlformats.org/spreadsheetml/2006/main" count="528" uniqueCount="266">
  <si>
    <t>L.p.</t>
  </si>
  <si>
    <t>Poz. wg wniosku FRPA</t>
  </si>
  <si>
    <t>Nr linii</t>
  </si>
  <si>
    <t>Relacja</t>
  </si>
  <si>
    <t>Przebieg</t>
  </si>
  <si>
    <t>Dł linii</t>
  </si>
  <si>
    <t>A-B</t>
  </si>
  <si>
    <t>B-A</t>
  </si>
  <si>
    <t>-</t>
  </si>
  <si>
    <t>68101-1</t>
  </si>
  <si>
    <t>nie dotyczy</t>
  </si>
  <si>
    <t/>
  </si>
  <si>
    <t>68101-2</t>
  </si>
  <si>
    <t>68101-3</t>
  </si>
  <si>
    <t>68101-4</t>
  </si>
  <si>
    <t>68102-1</t>
  </si>
  <si>
    <t>68102-2</t>
  </si>
  <si>
    <t>68102-3</t>
  </si>
  <si>
    <t>68103-1</t>
  </si>
  <si>
    <t>68103-3</t>
  </si>
  <si>
    <t>68103-4</t>
  </si>
  <si>
    <t>68103-6</t>
  </si>
  <si>
    <t>Bukowiec - Łekno</t>
  </si>
  <si>
    <t>Bukowiec - Krosno Brzeźni Stare - Koninek - Łekno szkoła - Kiedrowo - Łekno szkoła</t>
  </si>
  <si>
    <t>68114-1</t>
  </si>
  <si>
    <t>Łekno - Siedeleczko - Werkowo - Łekno</t>
  </si>
  <si>
    <t>Łekno - Siedleczko - Kołybiec - Niemczyn - Werkowo - Niemczyn - Ludwikowo - Łekno - Bracholin - Tarnowo Pałuckie - Łekno</t>
  </si>
  <si>
    <t>68114-2</t>
  </si>
  <si>
    <t>Łekno - Siedleczko - Kołybiec - Niemczyn - Werkowo - Niemczyn - Ludwikowo - Łekno - Bracholin - Tarnowo Pałuckie</t>
  </si>
  <si>
    <t>Łekno - Bracholin - Rąbczyn - Redgoszcz - Łekno</t>
  </si>
  <si>
    <t>Łekno - Bracholin - Rąbczyn - Redgoszcz - Rąbczyn - Nowa Wieś - Łekno</t>
  </si>
  <si>
    <t>67650</t>
  </si>
  <si>
    <t>Gołańcz - Czesławice</t>
  </si>
  <si>
    <t>Gołańcz, ks. Mrotka - Gołańcz, Margonińska - Tomczyce - Grabowo - Buszewo - Czesławice</t>
  </si>
  <si>
    <t>Czesławice - Buszewo - Grabowo - Tomczyce - Gołańcz, Margonińska - Gołańcz, ks. Mrotka</t>
  </si>
  <si>
    <t>67650-2</t>
  </si>
  <si>
    <t xml:space="preserve">Gołańcz - Oprzyn </t>
  </si>
  <si>
    <t>Oporzyn - Pawłowo Żońskie - Rybowo, wyb. - Rybowo - Krzyżanki skrz. - Gołańcz, ks. Mrotka</t>
  </si>
  <si>
    <t>Gołańcz, ks. Mrotka - Krzyżanki, skrz. - Rybowo - Rybowo, wyb. - Pawłowo Żońskie -  Oporzyn</t>
  </si>
  <si>
    <t>Wągrowiec - Przysieka</t>
  </si>
  <si>
    <t>Wągrowiec, Dworcowa - Wągrowiec, Klasztorna/Opacka - Wągrowiec, Wierzbowa/Skocka - Łęgowo - Czekanowo - Wiatrowo - Przysieka</t>
  </si>
  <si>
    <t>Przysieka - Wiatrowo - Czekanowo - Łęgowo - Wągrowie, Wierzbowa/Skocka - Wągrowiec, Dworcowa</t>
  </si>
  <si>
    <t>67651-1</t>
  </si>
  <si>
    <t>Wągrowiec, Dworcowa - Wągrowiec, Klasztorna/Opacka - Wągrowiec, Wierzbowa/Skocka - Łęgowo - Czekanowo - Wiatrowo - Wiatrowo, szk. - Wiatrowo - Przysieka</t>
  </si>
  <si>
    <t>Przysieka - Wiatrowo - Wiatrowo, szk. - Wiatrowo - Czekanowo - Łęgowo - Wągrowie, Wierzbowa/Skocka - Wągrowiec, Dworcowa</t>
  </si>
  <si>
    <t>Wągrowiec - Gołańcz - Pawłowo Żońskie</t>
  </si>
  <si>
    <t>Wagrowiec, Dworcowa - Wągrowiec, Kcyńska/Szkota - Kaliska - Micharzewo - Krosno - Brzeźno Stare, II - Brzeźno Stare, I - Łukowo III - Łukowo II - Łukowo I - Gręziny - Morakowo, I - Morakowo, II - Morakówko - Gołańcz, ks. Mrotka - Gołańcz, GS - Gołąńcz, Margonińska - Tomczyce - Grabowo - Grabowo, wyb. - Rybowo - Rybowo, wyb. - Pawłowo Żońskie, wyb. - Pawłowo Żońskie</t>
  </si>
  <si>
    <t>Ryczywół - Wągrowiec</t>
  </si>
  <si>
    <t>Ryczywół - Ninino - Owieczki - Gościejewo - Ruda, gm. Rogoźno - Rogożno, D.K.  - Rogożno, Kościuszki  - Rogożno  - Rogożno, Wągrowiecka  - Marlewo, I - Marlewo - Pruśce, II  - Pruśce, I -  Wiatrowo, Las - Pokrzywnica - Wągrowiec, Rogozińska/Bartodziejska - Wągrowiec, Klasztorna/Opacka - Wągrowiec, Dworcowa</t>
  </si>
  <si>
    <t>67653-1</t>
  </si>
  <si>
    <t>Wągrowiec - Ryczywół</t>
  </si>
  <si>
    <t>Wągrowiec, Dworcowa - Wągrowiec, Bartodziejska/Letnia - Pokrzywnica - Wiatrowo, Las - Mikołajewo - Wiatrowiec, wyb. - Wiatrowiec - Pokrzywnica - Wiatrowo, Las - Pruśce, I  - Pruśce, II - Marlewo - Marlewo, I - Rogożno, Wągrowiecka  - Rogożno  - Rogożno, Kościuszki  - Rogożno, D.K.  - Ruda, gm. Rogoźno   - Ruda, gm. Rogoźno - Gościejewo - Owieczki - Wiardunki - Ninino - Ryczywół</t>
  </si>
  <si>
    <t>67653-2</t>
  </si>
  <si>
    <t>Wągrowiec, Dworcowa - Wągrowiec, Bartodziejska/Letnia - Pokrzywnica - Wiatrowo, Las - Mikołajewo - Wiatrowiec, wyb. - Wiatrowiec - Pokrzywnica - Wiatrowo, Las - Mikołajewo - Wiatrowo-  Pruśce, I  - Pruśce, II - Marlewo - Marlewo, I - Rogożno, Wągrowiecka  - Rogożno  - Rogożno, Kościuszki  - Rogożno, D.K.  - Ruda, gm. Rogoźno   - Ruda, gm. Rogoźno - Gościejewo - Owieczki - Wiardunki - Ninino - Ryczywół</t>
  </si>
  <si>
    <t> nie dotyczy</t>
  </si>
  <si>
    <t>67653-3</t>
  </si>
  <si>
    <t>Wągrowiec - Radom</t>
  </si>
  <si>
    <t>Wągrowiec, Dworcowa - Wągrowiec, Bartodziejska/Letnia - Pokrzywnica - Wiatrowo, Las - Mikołajewo - Wiatrowiec, wyb. - Wiatrowiec - Pokrzywnica - Wiatrowo, Las - Mikołajewo - Wiatrowo-  Pruśce, I  - Pruśce, II - Marlewo - Marlewo, I - Rogożno, Wągrowiecka  - Rogożno  - Rogożno, Kościuszki  - Rogożno, D.K.  - Ruda, gm. Rogoźno   - Ruda, gm. Rogoźno - Gościejewo - Owieczki - Wiardunki - Ninino - Ryczywół - Łopiszewo - Skrzetusz - Piotrowo - Radom</t>
  </si>
  <si>
    <t>Wągrowiec - Pawłowo Żońskie - Gołańcz - Smogulec</t>
  </si>
  <si>
    <t>Wągrowiec, Dworcowa - Wągrowiec, ul. Kościuszki Szpital - Wągrowiec ul. Durowo - Kobylec II - Kobylec I - Kopaszyn - Kaliszanki II - Kaliszany, skrz. - Kaliszanki III - Kaliszany - Kaliszany, wyb. - Kaliszany, wyb.1 - Pawłowo Żońskie - Rybowo, wyb. - Rybowo - Grabowo, wyb. - Grabowo - Tomczyce - Gołańcz, Margonińska - Gołąńcz, GS - Jeziorki - Bogdanowo, skrz. - Potulin - Chojna - Chojna, skrz. - Parkowo - Smogulec, leśn. - Smogulec</t>
  </si>
  <si>
    <t>Smogulec - Smogulec, leśn. - Parkowo - Chojna, skrz. - Chojna - Potulin - Bogdanowo, skrz. - Jeziorki - Gołańcz, GS - Gołańcz, Margonińska - Tomczyce - Grabowo - Grabowo, wyb. - Rybowo - Rybowo, wyb. - Pawłowo Żońskie - Kaliszany, wyb. 1 - Kaliszany, wyb. - Kaliszany - Kaliszanki III - Kaliszany, skrz. - Kaliszanki II - Kopaszyn - Kobylec I - Kobylec II - Wągrowiec, ul. Durowo - Wągrowiec, ul. Kosciuszki, Szpital - Wągrowiec, Dworcowa</t>
  </si>
  <si>
    <t>Wągrowiec - Wapno - Damasławek</t>
  </si>
  <si>
    <t>Wagrowiec, Dworcowa - Wągrowiec, Kcyńska/Szkota - Kaliska - Micharzewo - Krosno - Brzeźno Stare, II - Brzeźno Stare, I - Łukowo III - Łukowo II - Łukowo I - Gręziny - Morakowo - Czeszewo - Kujawki - Stołężyn, I - Wapno, wieża ciśnień - Wapno, szk. - Wapno, D.K. - Srebrna Góra, skrz. - Komasin, skrz. - Turza - Turza, wyb.1 - Damasławek, wyb. - Damasławek</t>
  </si>
  <si>
    <t>Wągrowiec - Stępuchowo - Damasławek</t>
  </si>
  <si>
    <t>Wągrowiec, Dworcowa - Wągrowiec, Janowiecka - Rgielsko - Nowa Wieś, wyb. I  - Nowa Wieś, wyb. II - Rąbczyn - Augustynowo, I - Żabiczyn, wieś - Zakrzewo nż - Żabiczyn, wieś - Żabiczyn, nż - Mirkowice - Stępuchowo - Stępuchowo, d.k. - Niemczyn, II - Niemczyn, III - Starężynek, I - Starężynek, II - Starężyn - Damasławek, Wągrowiecka - Damasławek</t>
  </si>
  <si>
    <t>Wągrowiec - Kopaszyn - Oporzyn</t>
  </si>
  <si>
    <t>Wągrowiec, Dworcowa - Wągrowiec, Kościuszki Szpital - Wągrowiec,Durowo - Kobylec II - Kobylec I - Kopaszyn - Toniszewo -  Pawłowo Żońskie - Oporzyn</t>
  </si>
  <si>
    <t>Oporzyn - Pawłowo Żońskie - Toniszewo - Kopaszyn - Kobylec I - Kobylec II - Wągrowiec, Durowo - Wągrowiec, Kościuszki Szpital - Wągrowiec, Dworcowa</t>
  </si>
  <si>
    <t>Czesławice - Damasławek</t>
  </si>
  <si>
    <t>Czesławice - Buszewo - Grabowo - Tomczyce - Gołańcz, Margonińska - Gołańcz, GS - Gołańcz, ks. Mrotka - Morakówko - Morakowo, II - Morakowo, I - Czeszewo - Kujawki - Stołężyn, I - Wapno, wieża ciśnień - Wapno, szk. - Wapno, D.K. - Wapno, skrz. - Srebrna Góra, skrz. - Mokronosy, sklep - Turza - Turza, wyb. I - Damasławek, wyb. - Damasławek</t>
  </si>
  <si>
    <t>Damasławek - Gołańcz</t>
  </si>
  <si>
    <t>Damasławek, Wągrowiecka - Damasławek - Damasławek,wyb. - Turza, wyb I - Turza - Mokronosy, sklep - Srebrna Góra, skrz. - Wapno, skrz. - Wapno, d.k. - Wapno, szk. - Wapno, wieża ciśnień - Stołężyn I - Kujawki - Czeszewo - Morakowo - Morakowo - Morakówko - Gołańcz, ks. Mrotka - Gołańcz, GS</t>
  </si>
  <si>
    <t>67661-1</t>
  </si>
  <si>
    <t>Damasławek - Werkowo</t>
  </si>
  <si>
    <t>Damasławek, Janowiecka - Damasławek - Damasławek, Wągrowiecka - Starężyn - Starężynek I - Starężynek II - Niemczyn I - Niemczyn II - Niemczyn III - Niemczyn IV - Werkowo, skrz. - Werkowo</t>
  </si>
  <si>
    <t>67661-2</t>
  </si>
  <si>
    <t>Wągrowiec - Werkowo</t>
  </si>
  <si>
    <t>Wągrowiec, Dworocowa - Wągrowiec, Kaliska szkoła - Kaliska - Tarnowo Pałuckie I - Tarnowo Pałuckie II - Tarnowo Pałuckie III - Bracholin - Łekno - Ludwikowo - Niemczyn - Werkowo, skrz. - Werkowo</t>
  </si>
  <si>
    <t>67661-3</t>
  </si>
  <si>
    <t>Damasławek - Wągrowiec</t>
  </si>
  <si>
    <t>Damasławek, Janowiecka - Damasławek - Damasławek, Wągrowiecka - Starężyn - Starężynek I - Starężynek II - Niemczyn I - Niemczyn II - Niemczyn III - Niemczyn IV - Ludwikowo -  Łekno - Bracholin - Tarnowo Pałuckie - Kaliska - Wągrowiec, Kaliska/Szkoła - Wągrowiec, Dworcowa</t>
  </si>
  <si>
    <t>Wagrowiec, Dworcowa - Wągrowiec, Kaliska/Szkoła - Kaliska - Tarnowo Pałuckie - Bracholin - Łekno - Ludwikowo - Niemczyn - Niemczyn, II - Niemczyn, III - Niemczyn, IV - Starężynek, II - Starężynek, I - Starężyn - Damasławek, Wągrowiecka - Damasławek - Damasłąwek, Janowiecka</t>
  </si>
  <si>
    <t>67661-4</t>
  </si>
  <si>
    <t>Wągrowiec - Damasławek</t>
  </si>
  <si>
    <t>Wągrowiec, Dworocowa - Wągrowiec, Kaliska szkoła - Kaliska - Tarnowo Pałuckie I - Tarnowo Pałuckie II - Tarnowo Pałuckie III - Bracholin - Łekno - Ludwikowo - Niemczyn - Werkowo, skrz. - Werkowo - Niemczyn - Starężynek - Starężyn - Damasławek</t>
  </si>
  <si>
    <t>67661-5</t>
  </si>
  <si>
    <t>Wągrowiec - Damasławek - Wągrowiec</t>
  </si>
  <si>
    <t xml:space="preserve">Wągrowiec, Dworocowa - Wągrowiec, Kaliska szkoła - Kaliska - Tarnowo Pałuckie I - Tarnowo Pałuckie II - Tarnowo Pałuckie III - Bracholin - Łekno - Ludwikowo - Niemczyn III - Werkowo, skrz. - Werkowo - Niemczyn II - Niemczyn I - Starężynek - Starężynek - Starężyn - Damasławek, Wągrowiecka - Damasławek - Damasławek, Janowiecka - Międzylesie, wyb. - Międzylesie - Międzylesie, szk. - Gruntowice, wyb. - Gruntowice - Stępuchowo Chuby - Mirkowice - Stępuchowo - Żabiczyn nż. - Żabiczyn wieś - Augystnowo, I - Rąbczyn - Nowa Wieś - Nowa Wieś, wyb. - Rgielsko - Wągrowiec, Janowiecka - Wągrowiec, Dworcowa - Wągrowiec, Kcyńska/Szkoła </t>
  </si>
  <si>
    <t>67661-6</t>
  </si>
  <si>
    <t xml:space="preserve">Wągrowiec, Dworocowa - Wągrowiec, Kaliska szkoła - Kaliska - Tarnowo Pałuckie I - Tarnowo Pałuckie II - Tarnowo Pałuckie III - Bracholin - Łekno - Ludwikowo - Niemczyn III - Niemczyn II - Niemczyn I - Starężynek - Starężynek - Starężyn - Damasławek, Wągrowiecka - Damasławek - Damasławek, Janowiecka - Międzylesie, wyb. - Międzylesie - Międzylesie, szk. - Gruntowice, wyb. - Gruntowice - Stępuchowo Chuby - Mirkowice - Stępuchowo - Żabiczyn nż. - Żabiczyn wieś - Augystnowo, I - Rąbczyn - Nowa Wieś - Nowa Wieś, wyb. - Rgielsko - Wągrowiec, Janowiecka - Wągrowiec, Dworcowa - Wągrowiec, Kcyńska/Szkoła </t>
  </si>
  <si>
    <t>Gołańcz - Smogulec</t>
  </si>
  <si>
    <t>Gołańcz, Margonińska - Gołańcz, ks. Mrotka - Jeziorki - Bogdanowo, skrz. - Potulin - Chojna, skrz. - Parkowo - Smogulec, leśn. - Smogulec</t>
  </si>
  <si>
    <t>Smogulec - Smogulec, leśn. - Parkowo - Chojna, skrz. - Potulin - Bogdanowo, skrz. - Jeziorki - Gołańcz, ks. Mrotka - Gołańcz, Margonińska</t>
  </si>
  <si>
    <t>Wągrowiec - Durowo - Gołańcz</t>
  </si>
  <si>
    <t>Wągrowiec, Dworocowa - Wągrowiec, ul. Kościuszki, szpital - Wągrowiec, ul. Durowo - Kobylec II - Kobylec I - Kopaszyn - Kopaszyn, wyb. - Grylewo, wyb. - Grylewo - Grylewo 45 - Zaszkowice - Zaszkowice, wyb. - Rybowo, wyb. II - Rybowo - Krzyżanki. skrz. - Gołańcz, Margonińska - Gołańcz, GS - Gołańcz, ks. Mrotka</t>
  </si>
  <si>
    <t>Gołańcz, ks. Mrotka - Gołańcz, GS - Gołańcz, Margonińska - Krzyżanki, skrz. - Rybowo - Rybowo, wyb. II - Zaszkowice, wyb. - Zaszkowice - Grylewo 45 - Grylewo - Grylewo, wyb. - Kopaszyn, wyb. - Kopaszyn - Kobylec I - Kobylec II - Wągrowiec, ul. Durowo - Wągrowiec, ul. Kościuszki, szpital - Wągrowiec, Dworcowa</t>
  </si>
  <si>
    <t>Wągrowiec, Dworcowa - Wągrowiec, Janowiecka - Rgielsko - Nowa Wieś, wyb. I  - Nowa Wieś, wyb. II - Rąbczyn - Rąbczyn II  - Redgoszcz - Augustynowo, I - Żabiczyn, wieś - Zakrzewo nż - Żabiczyn, wieś - Żabiczyn, nż - Mirkowice - Stępuchowo - Stępuchowo, d.k. - Niemczyn, I - Wekowo, krzyż. - Werkowo - Werkowo, d.k.</t>
  </si>
  <si>
    <t>67666-1</t>
  </si>
  <si>
    <t>Wągrowiec - Mieścisko</t>
  </si>
  <si>
    <t>Wągrowiec - Łaziska - Zbietka - Mieścisko</t>
  </si>
  <si>
    <t xml:space="preserve">Mieścisko   -  Zbietka  -  Łaziska  - Wągrowiec </t>
  </si>
  <si>
    <t>67666-2</t>
  </si>
  <si>
    <t>Wągrowiec - Popowo Kościelne</t>
  </si>
  <si>
    <t>Wągrowiec, Dworocowa - Wągrowiec, Klasztorna/Opacka - Wągrowiec, Gnieźnieńska/ogr. Działk. - Wągrowiec, Gnieźnieńska - Łaziska I - Łaziska II - Zbietka I - Zbietka II - Zbietka III - Mieścisko ul. Ruda - Podelesie kościelne - Popowo Kościelne, wieś - Popowo Kościelne</t>
  </si>
  <si>
    <t>67666-3</t>
  </si>
  <si>
    <t>Wągrowiec - Mieścisko - Gołaszewo</t>
  </si>
  <si>
    <t>Wągrowiec - Łaziska - Zbietka  - Popowo Kościelne - Mieścisko - Wiela - Gołaszewo</t>
  </si>
  <si>
    <t xml:space="preserve">Gołaszewo  -  Wiela  -  Mieścisko  -  Popowo Kościelne  -  Mięscisko   -  Zbietka  -  Łaziska  - Wągrowiec </t>
  </si>
  <si>
    <t>67666-4</t>
  </si>
  <si>
    <t>Wągrowiec - Mieścisko - Wągrowiec</t>
  </si>
  <si>
    <t>Wągrowiec - Łaziska - Zbietka - Popowo Kościelne - Mieścisko - Wiela - Gołaszewo - Wągrowiec</t>
  </si>
  <si>
    <t>67666-5</t>
  </si>
  <si>
    <t>Wągrowiec - Łaziska - Zbietka - Mieścisko  - Popowo Kościelne - Mieścisko - Wiela – Gołaszewo – Wiela - Mieścisko</t>
  </si>
  <si>
    <t>67667-1</t>
  </si>
  <si>
    <t>Mieścisko - Popowo Kościelne - Wągrowiec</t>
  </si>
  <si>
    <t xml:space="preserve">Mieścisko -  Miłosławice - Jaworówko – Kłodzin - Jaroszewo -  Pląskowo  - Kuszewo - Jabłkowo -  Popowo Kościelne  -  Podlesie Wysokie - Sarbia  -  Podlesie Kościelne  -  Mieścisko  -  Zbietka  -  Łaziska  - Wągrowiec </t>
  </si>
  <si>
    <t>67667-2</t>
  </si>
  <si>
    <t>Wągrowiec - Podlesie Kościelne - Mieścisko</t>
  </si>
  <si>
    <t>Wągrowiec - Łaziska - Zbietka - Mieścisko - Podlesie Kościelne – Sarbia – Podlesie Wysokie – Kuszewo – Jabłkowo - Pląskowo - Jaroszewo – Miłosławice - Mieścisko</t>
  </si>
  <si>
    <t>Wągrowiec - Wapno</t>
  </si>
  <si>
    <t>Wągrowiec, Dworcowa - Wągrowiec, Kcyńska/szkoła - Kaliska - Micharzewo - Krosno - Brzeźno Stare II - Brzeźno Stare I - Łukowo, III - Łukowo, II - Łukowo, I - Gręziny - Morakowo - Czeszewo - Kujawki - Stołężyn, I - Wapno, wieża ciśnień - Wapno, szk. - Wapno, D.K.</t>
  </si>
  <si>
    <t>Wapno, D.K. - Wapno, szk. - Wapno, wieża ciśnień - Stołężyn I - Kujawki - Czeszewo - Morakowo - Gręziny - Łukowo I - Łukowo II - Łukowo III - Brzeźno Stare, I - Brzeźno Stare, II - Krosno - Micharzewo - Kaliska - Wągrowiec, Kcyńska/szkoła - Wągrowiec, Dworcowa</t>
  </si>
  <si>
    <t>67668-1</t>
  </si>
  <si>
    <t>Wapno - Wągrowiec</t>
  </si>
  <si>
    <t>Wapno, D.K. - Wapno, szk. - Wapno, wieża ciśnień - Stołężyn I - Kujawki - Czeszewo - Morakowo - Morakowo, wyb. - Morakowo - Gręziny - Łukowo I - Łukowo II - Łukowo III - Brzeźno Stare, I - Brzeźno Stare, II - Krosno - Micharzewo - Kaliska - Wągrowiec, Kcyńska/szkoła - Wągrowiec, Dworcowa</t>
  </si>
  <si>
    <t>67668-2</t>
  </si>
  <si>
    <t>Wągrowiec - Rusiec</t>
  </si>
  <si>
    <t>Wągrowiec, Dworcowa - Wągrowiec, Kcyńska/szkoła - Kaliska - Micharzewo - Krosno - Brzeźno Stare II - Brzeźno Stare I - Łukowo, III - Łukowo, II - Łukowo, I - Gręziny - Morakowo - Czeszewo - Kujawki - Stołężyn, I - Wapno, wieża ciśnień - Wapno, szk. - Wapno, D.K. - Wapno, szk. - Wapno, Wapienek - Stołężyn, II - Wapno, Wapienek - Wapno, Wapienek skrz. - Wapno, Północ I - Wapno, Północ II - Rusiec - Rusiec p.k.</t>
  </si>
  <si>
    <t>Rusiec p.k. - Rusiec - Wapno, Północ II - Wapno, Północ I - Wapno, Wapienek skrz. - Wapno, Wapienek - Stołężyn, II - Wapno, Wapienek - Wapno, szk. - Wapno, D.K. - Wapno, szk. - Wapno, wieża ciśnień - Stołężyn, I - Kujawki - Czeszewo - Morakowo - Gręziny - Łukowo, I - Łukowo, II - Łukowo, III - Brzeźno Stare I - Brzeźno Stare II - Krosno - Micharzewo - Kaliska - Wągrowiec, Kcyńska/szkoła - Wągrowiec, Dworcowa</t>
  </si>
  <si>
    <t>Damasławek - Damasławek, Wągrowiecka - Starężyn - Starężynek II - Starężynek I - Niemczyn III - Niemczyn II - Rakowo - Rakowo, Kołybki - Wiśniewko skrz. - Wiśniewko - PKS Wiśniewo - Łukowo II - Łukowo, skrz. - Brzeźno Stare - Brzeźno Stare, wyb. - Brzeźno Stare, I - Brzeźno Stare, II - Krosno - Micharzewo - Kaliska - Wągrowiec, Kcyńska/szkoła - Wągrowiec, Dworcowa</t>
  </si>
  <si>
    <t>Wągrowiec - Rąbczyn</t>
  </si>
  <si>
    <t xml:space="preserve">Wągrowiec, Dworocowa - Wągrowiec, Kcyńska/szkoł - Kaliska - Tarnowo Pałuckie - Bracholin - Łekno - Ludwikowo II - Ludwikowo - Niemczyn I - Niemczyn I - Niemczyn II - Niemczyn III - Starężynek I - Starężynek II - Starężyn - Damasławek, Wągrowiecka - Damasławek - Damasławek, Janowiecka - Międzylesie, wyb. - Międzylesie I - Międzylesie szk - Międzylesie II - Dąbrowa I - Dąbrowa II skrz. - Dąbrowa III  - Dąbrowa IV  - Międzylesie, szk. - Gruntowice, wyb. - Gruntowice - Stępuchowo/Chuby - Mirkowice - Stępuchowo - Mirkowice - Żabiczyn nż - Żabiczyn, wieś - Augustynowo I - Rąbczyn </t>
  </si>
  <si>
    <t>Damasławek - Damasławek, wyb. - Turza, wyb. I - Turza - Turza, wyb. II - Mokronosy skrz. - Mokronosy sklep - Mokronosy, wyb. - Smuszewo/Komasin - Smuszewo - Smuszewo/Komasin - Mokronosy, wyb. - Rakowo, Kołybki - Rakowo, Kołybki wyb. - Kołybiec - Siedleczko wyb.I - Siedleczko - Siedleczko wyb.II - Łekno, wyb.II - Łekno szk. - Bracholin - Tarnowo Pałuckie - Kaliska - Wągrowiec, Kcyńska/Szkoła - Wągrowiec, Dworcowa</t>
  </si>
  <si>
    <t>67671-1</t>
  </si>
  <si>
    <t>Damasławek - Łekno</t>
  </si>
  <si>
    <t>Damasławek - Damasławek, wyb. - Turza, wyb. I - Turza - Turza, wyb. II - Mokronosy skrz. - Mokronosy sklep - Mokronosy, wyb. - Smuszewo/Komasin - Smuszewo - Smuszewo/Komasin - Mokronosy, wyb. - Rakowo, Kołybki - Rakowo, Kołybki wyb. - Kołybiec - Siedleczko wyb.I - Siedleczko - Siedleczko wyb.II - Łekno, wyb.II - Łekno szk.</t>
  </si>
  <si>
    <t>67671-2</t>
  </si>
  <si>
    <t>Wągrowiec - Mokronosy</t>
  </si>
  <si>
    <t>Wągrowiec, Dworcowa - Wągrowiec, Kcyńska/Szkoła - Kaliska - Tarnowo Pałuckie - Bracholin - Łekno szk. - Łekno, wyb.II - Siedleczko wyb.II - Siedleczko - Siedleczko wyb.I - Kołybiec - Rakowo, Kołybki wyb. - Rakowo, Kołybki - Mokronosy, wyb. - Smuszewo/Komasin - Smuszewo - Smuszewo/Komasin - Mokronosy, wyb. - Mokronosy sklep - Mokronosy skrz.</t>
  </si>
  <si>
    <t>Wągrowiec Dworcowa - Żelice Kolonia</t>
  </si>
  <si>
    <t>Wągrowiec Dworcowa - Wągrowiec, Rogozińska - Pokrzywnica - Wiatrowo-Las - Pruśce I - Pruśce - Jakubowo - Jakubowo - Runowo (OSP) - Runowo, szk. - Runowskie - Runowo, szk. - Runowo - Potulice - Potuły - Potuły Osada - Potuły - Potulice - Potulice - Potulice wyb. - Józefowo - Nowe Brzeźno II - Nowe Brzeźno I - Nowe Brzeźno - Żelice Kolonia - Żelice Szkoła</t>
  </si>
  <si>
    <t>Żelice Szkoła -Jakubowo - Żelice Szkoła</t>
  </si>
  <si>
    <t>Żelice Szkoła - Józefowo - Potulice wyb. - Potulice - Runowo - Runowo (OSP) - Jakubowo - Runowo (OSP) - Runowo, szk. - Runowskie - Runowo, szk. - Runowo - Potulice - Potulice wyb. - Józefowo - Nowe Brzeźno II - Nowe Brzeźno I - Nowe Brzeźno - Żelice Kolonia - Żelice Szkoła</t>
  </si>
  <si>
    <t>Żelice Kolonia - Jakubowo - Żelice Kolonia</t>
  </si>
  <si>
    <t>68103-2</t>
  </si>
  <si>
    <t>Wągrowiec Dworcowa - Żelice Szkoła</t>
  </si>
  <si>
    <t>Wągrowiec Dworcowa - Wągrowiec, Bobrownicka os. - Bobrowniki - Rudnicze - Rudnicze wyb. - Potulice Folwark - Potulice - Potulice wyb. - Józefowo - Żelice Szkoła</t>
  </si>
  <si>
    <t>Żelice Szkoła - Józefowo - Potulice wyb. - Potulice - Potulice Folwark - Rudnicze wyb. - Rudnicze - Bobrowniki - Wągrowiec, Bobrownicka os. - Wągrowiec, Gnieźnieńska/Farna - Wągrowiec Dworcowa</t>
  </si>
  <si>
    <t>Żelice Szkoła - Wągrowiec Dworcowa</t>
  </si>
  <si>
    <t>Żelice Szkoła - Żelice Kolonia - Józefowo - Potulice wyb. - Potulice - Runowo - Runowo, szk. - Runowskie - Runowo, szk. - Runowo - Potulice - Potulice Folwark - Rudnicze wyb. - Rudnicze - Rudniczyn - Rudnicze - Bobrowniki - Wągrowiec, Bobrownicka os. - Wągrowiec, Gnieźnieńska/Farna - Wągrowiec Dworcowa</t>
  </si>
  <si>
    <t>68104-1</t>
  </si>
  <si>
    <t>Wągrowiec Dworcowa - Pawłowo Żońskie</t>
  </si>
  <si>
    <t>Wągrowiec Dworcowa - Wągrowiec, ul. Kościuszki, Szpital - Wągrowiec, ul. Durowo - Kobylec II - Kobylec / Klonowa - Kobylec I - Kobylec Pszenna - Kobylec Pszenna II - Kobylec/ Pętla - Kobylec I - Kopaszyn 31 - Kopaszyn - Kaliszanki II - Kaliszany Skrzyżowanie - Kaliszany Skrzyżowanie - Kaliszanki III - Kaliszany - Kaliszany Wybudowanie - Kaliszany Wybudowanie 1 - Pawłowo Żońskie</t>
  </si>
  <si>
    <t>68104-2</t>
  </si>
  <si>
    <t>Wągrowiec Dworcowa - Wągrowiec, Bartodziejska/Letnia - Bartodzieje - Bartodzieje Osiedle - Nowe - Kamienica Wybudowanie - Kamienica - Kaliszany Skrzyżowanie - Kaliszanki III - Kaliszany - Kaliszany Wybudowanie - Kaliszany Wybudowanie 1 - Pawłowo Żońskie</t>
  </si>
  <si>
    <t>68104-3</t>
  </si>
  <si>
    <t>Pawłowo Żońskie - Wągrowiec Dworcowa</t>
  </si>
  <si>
    <t>Pawłowo Żońskie - Kaliszany Wybudowanie 1 - Kaliszany Wybudowanie - Kaliszany - Kaliszanki III - Kaliszany Skrzyżowanie - Kaliszanki II - Kopaszyn - Kopaszyn wyb. - Grylewo wyb. - Grylewo Osada II - Grylewo Osada I - Grylewo - Grylewo 45 - Grylewo Zaszkowice - Grylewo 45 - Grylewo - Grylewo wyb. - Kopaszyn wyb. - Kopaszyn - Kopaszyn 31 - Kobylec Pszenna - Kobylec Pszenna II - Kobylec/ Pętla - Kobylec / Klonowa - Kobylec II - Wągrowiec, ul. Durowo - Wągrowiec, ul. Kościuszki, Szpital - Wągrowiec Dworcowa</t>
  </si>
  <si>
    <t>68104-4</t>
  </si>
  <si>
    <t>Pawłowo Żońskie - Kaliszany Wybudowanie 1 - Kaliszany Wybudowanie - Kaliszany - Kaliszanki III - Kaliszany Skrzyżowanie - Kaliszanki II - Kopaszyn - Kopaszyn wyb. - Grylewo wyb. - Grylewo Osada II - Grylewo Osada I - Grylewo - Grylewo Osada I - Pawłowo Żońskie</t>
  </si>
  <si>
    <t>68105-1</t>
  </si>
  <si>
    <t>Wągrowiec Dworcowa - Kobylec / Pętla</t>
  </si>
  <si>
    <t>Wągrowiec Dworcowa - Wągrowiec, Kcyńska / Szkoła - Wągrowiec, ul. Kościuszki, Szpital - Wągrowiec, ul. Durowo - Kobylec II - Kobylec I - Kobylec Pszenna - Kobylec Pszenna II - Kobylec/ Pętla</t>
  </si>
  <si>
    <t>68105-2</t>
  </si>
  <si>
    <t>Wągrowiec Dworcowa - Wągrowiec, ul. Kościuszki, Szpital - Wągrowiec, ul. Kościuszki, Szpital - Wągrowiec, ul. Durowo - Kobylec II - Kobylec I - Kobylec I - Kobylec Pszenna - Kobylec Pszenna II - Kobylec/ Pętla</t>
  </si>
  <si>
    <t>68105-3</t>
  </si>
  <si>
    <t>Wągrowiec Dworcowa - Wągrowiec, ul. Kościuszki, Szpital - Wągrowiec, ul. Kościuszki, Szpital - Wągrowiec, ul. Durowo - Kobylec / Plażowa - Kobylec II - Kobylec / Klonowa - Kobylec I - Kobylec Pszenna - Kobylec Pszenna II - Kobylec/ Pętla - Kobylec I - Kopaszyn 31 - Kopaszyn - Toniszewo - Pawłowo Żońskie</t>
  </si>
  <si>
    <t>68105-4</t>
  </si>
  <si>
    <t>Pawłowo Żońskie - Toniszewo - Kopaszyn - Kopaszyn - Kopaszyn 31 - Kobylec Pszenna - Kobylec Pszenna II - Kobylec/ Pętla - Kobylec / Klonowa - Kobylec II - Wągrowiec, ul. Durowo - Wągrowiec, ul. Durowo - Wągrowiec, ul. Kościuszki, Szpital - Wągrowiec Dworcowa</t>
  </si>
  <si>
    <t>68105-5</t>
  </si>
  <si>
    <t>Pawłowo Żońskie - Toniszewo - Kopaszyn - Kopaszyn wyb. - Grylewo wyb. - Grylewo - Grylewo 45 - Grylewo Zaszkowice - Grylewo 45 - Grylewo - Grylewo wyb. - Kopaszyn wyb. - Kopaszyn - Kopaszyn 31 - Kobylec Pszenna - Kobylec Pszenna II - Kobylec/ Pętla - Kobylec / Klonowa - Kobylec II - Wągrowiec, ul. Durowo - Wągrowiec, ul. Kościuszki, Szpital - Wągrowiec Dworcowa</t>
  </si>
  <si>
    <t>68105-6</t>
  </si>
  <si>
    <t>Kobylec / Pętla - Wągrowiec Dworcowa</t>
  </si>
  <si>
    <t>Kobylec/ Pętla - Kobylec / Klonowa - Kobylec II - Kobylec / Plażowa - Wągrowiec, ul. Durowo - Wągrowiec, ul. Kościuszki, Szpital - Wągrowiec Dworcowa</t>
  </si>
  <si>
    <t>68105-7</t>
  </si>
  <si>
    <t>Pawłowo Żońskie - Toniszewo - Kopaszyn - Kopaszyn wyb. - Grylewo wyb. - Grylewo - Grylewo wyb. - Kopaszyn wyb. - Kopaszyn - Kopaszyn 31 - Kobylec Pszenna - Kobylec Pszenna II - Kobylec/ Pętla - Kobylec / Klonowa - Kobylec II - Bartodzieje - Wągrowiec, Bartodziejska/Letnia - Wągrowiec, Gnieźnieńska/Farna - Wągrowiec Dworcowa</t>
  </si>
  <si>
    <t>Wągrowiec Dworcowa - Grylewo - Wagrowiec Dworcowa</t>
  </si>
  <si>
    <t>Wągrowiec Dworcowa - Wągrowiec, ul. Kościuszki, Szpital - Wągrowiec, ul. Durowo - Kobylec II - Kobylec I - Kopaszyn 31 - Kopaszyn - Kopaszyn wyb. - Grylewo wyb. - Grylewo Osada II - Grylewo Osada I - Grylewo - Grylewo wyb. II - Grylewo 45 - Grylewo Zaszkowice - Gryrewo Zaszkowice Wybudowanie - Pawłowo Żońskie Wybudowanie - Pawłowo Żońskie - Toniszewo - Kopaszyn - Kopaszyn 31 - Kobylec I - Kobylec II - Wągrowiec, ul. Durowo - Wągrowiec, ul. Kościuszki, Szpital - Wągrowiec Dworcowa</t>
  </si>
  <si>
    <t>68107-1</t>
  </si>
  <si>
    <t>Wągrowiec Dworcowa - Łukowo - Wągrowiec Dworcowa</t>
  </si>
  <si>
    <t>Wągrowiec Dworcowa - Wągrowiec, Kcyńska / Szkoła - Kaliska - Micharzewo - Krosno - Brzeźno Stare, II - Brzeźno Stare - Brzeźno Stare Wybudowanie - Brzeźno Stare Wieś - Łukowo, wieś - Łukowo skrz. - Łukowo I - Łukowo skrz. - Łukowo II - Brzeźno Stare I - Łekno Szkoła - Bracholin /DW/ - Tarnowo Pałuckie - Kaliska - Wągrowiec, Kcyńska / Szkoła - Wągrowiec Dworcowa</t>
  </si>
  <si>
    <t>68107-2</t>
  </si>
  <si>
    <t>Wągrowiec Dworcowa - Łukowo - Łekno Szkoła</t>
  </si>
  <si>
    <t>Wągrowiec Dworcowa - Wągrowiec, Kcyńska / Szkoła - Kaliska - Tarnowo Pałuckie - Bracholin /DW/ - Łekno Szkoła - Koninek Skrzyżowanie - Koninek Osada - Koninek - Koninek Osada - Koninek Skrzyżowanie - Brzeźno Stare - Brzeźno Stare Wybudowanie - Brzeźno Stare Wieś - Łukowo, wieś - Łukowo skrz. - Łukowo I - Łukowo skrz. - Łukowo II - Brzeźno Stare I - Brzeźno Stare, II - Brzeźno Stare Biały Bród - Brzeźno Stare, II - Krosno - Bukowiec - Krosno - Micharzewo - Kaliska - Tarnowo Pałuckie - Bracholin /DW/ - Łekno Szkoła</t>
  </si>
  <si>
    <t>68107-3</t>
  </si>
  <si>
    <t>Łekno Szkoła - Brzeźno - Łukowo - Wągrowiec Dworcowa</t>
  </si>
  <si>
    <t>Łekno Szkoła - Koninek Skrzyżowanie - Koninek Osada - Koninek - Koninek Osada - Koninek Skrzyżowanie - Brzeźno Stare - Brzeźno Stare Wybudowanie - Brzeźno Stare Wieś - Łukowo, wieś - Łukowo skrz. - Łukowo I - Łukowo skrz. - Łukowo II - Brzeźno Stare I - Brzeźno Stare, II - Krosno - Bukowiec - Krosno - Micharzewo - Kaliska - Wągrowiec, Kcyńska / Szkoła - Wągrowiec Dworcowa</t>
  </si>
  <si>
    <t>68107-4</t>
  </si>
  <si>
    <t>Wągrowiec Dworcowa - Łekno - Brzeźno - Łukowo - Wągrowiec Dworcowa</t>
  </si>
  <si>
    <t>Wągrowiec Dworcowa - Wągrowiec, Kcyńska / Szkoła - Kaliska - Tarnowo Pałuckie - Bracholin /DW/ - Łekno Szkoła - Koninek Skrzyżowanie - Koninek Osada - Koninek - Koninek Osada - Koninek Skrzyżowanie - Brzeźno Stare - Brzeźno Stare Wybudowanie - Brzeźno Stare Wieś - Łukowo, wieś - Łukowo skrz. - Łukowo I - Łukowo skrz. - Łukowo II - Brzeźno Stare I - Brzeźno Stare, II - Krosno - Bukowiec - Krosno - Micharzewo - Kaliska - Wągrowiec, Kcyńska / Szkoła - Wągrowiec Dworcowa</t>
  </si>
  <si>
    <t>68108-1</t>
  </si>
  <si>
    <t>Wągrowiec Dworcowa - Rąbczyn - Wągrowiec Dworcowa</t>
  </si>
  <si>
    <t>Wągrowiec Dworcowa - Wągrowiec, Janowiecka - Rgielsko /DW/ - Nowa Wieś Wyb. - Nowa Wieś, wybudowania - Rąbczyn - Redgoszcz - Rąbczyn III - Rąbczyn IV - Rąbczyn I - Bracholin /skrzyż./ - Bracholin Wieś - Łekno Szkoła - Łekno Szkoła - Łekno Szkoła - Bracholin /DW/ - Tarnowo Pałuckie - Kaliska - Wągrowiec, Kcyńska / Szkoła - Wągrowiec Dworcowa</t>
  </si>
  <si>
    <t>68108-2</t>
  </si>
  <si>
    <t>Wągrowiec Dworcowa - Wągrowiec, Janowiecka - Rgielsko /DW/ - Nowa Wieś Wyb. - Nowa Wieś, wybudowania - Rąbczyn - Rąbczyn Augustynowo I - Rąbczyn Augustynowo II - Rąbczyn Augustynowo I - Rąbczyn III - Rąbczyn II - Rąbczyn IV - Rąbczyn I - Bracholin /skrzyż./ - Łekno Szkoła - Łekno Szkoła - Bracholin /DW/ - Tarnowo Pałuckie - Kaliska - Wągrowiec, Kcyńska / Szkoła - Wągrowiec Dworcowa</t>
  </si>
  <si>
    <t>68108-3</t>
  </si>
  <si>
    <t>Werkowo, d.k. - Wągrowiec Dworcowa</t>
  </si>
  <si>
    <t>Werkowo, d.k. - Werkowo - Werkowo krzyż - Werkowo Dwór - Niemczyn, IV - Kołybiec III - Kołybiec II - Kołybiec I - Kołybiec - Siedleczko kolonia - Siedleczko - Siedleczko, wyb II - Łekno, wyb II - Łekno Szkoła - Łekno Szkoła - Bracholin /skrzyż./ - Bracholin /skrzyż./ - Rąbczyn I - Rąbczyn IV - Rąbczyn II - Rąbczyn III - Rąbczyn - Rąbczyn - Nowa Wieś, wybudowania - Nowa Wieś Wyb. - Rgielsko /DW/ - Rgielsko Osada - Wągrowiec, Janowiecka - Wągrowiec Dworcowa</t>
  </si>
  <si>
    <t>68108-4</t>
  </si>
  <si>
    <t>Wągrowiec Dworcowa - Wągrowiec, Kcyńska / Szkoła - Kaliska - Tarnowo Pałuckie - Bracholin /DW/ - Łekno Szkoła - Łekno Szkoła - Bracholin Wieś - Bracholin /skrzyż./ - Rąbczyn I - Rąbczyn IV - Rąbczyn II - Rąbczyn III - Redgoszcz - Rąbczyn Augustynowo I - Rąbczyn Augustynowo II - Rąbczyn Augustynowo I - Rąbczyn - Rąbczyn - Nowa Wieś, wybudowania - Nowa Wieś Wyb. - Rgielsko /DW/ - Rgielsko Osada - Wągrowiec, Janowiecka - Wągrowiec Dworcowa</t>
  </si>
  <si>
    <t>68108-5</t>
  </si>
  <si>
    <t>Wągrowiec Dworcowa - Wągrowiec, Kcyńska / Szkoła - Kaliska - Tarnowo Pałuckie - Bracholin /DW/ - Łekno Szkoła - Łekno Szkoła - Bracholin /skrzyż./ - Bracholin /skrzyż./ - Rąbczyn I - Rąbczyn IV - Rąbczyn II - Rąbczyn III - Redgoszcz - Rąbczyn - Nowa Wieś, wybudowania - Nowa Wieś Wyb. - Rgielsko /DW/ - Rgielsko Osada - Wągrowiec, Janowiecka - Wągrowiec Dworcowa</t>
  </si>
  <si>
    <t>Wągrowiec Dworcowa - Rąbczyn - Siedleczko - Rakowo - Wągrowiec Dworcowa</t>
  </si>
  <si>
    <t>Wągrowiec Dworcowa - Wągrowiec, Janowiecka - Rgielsko Osada - Rgielsko /DW/ - Nowa Wieś Wyb. - Nowa Wieś, wybudowania - Rąbczyn - Redgoszcz - Rąbczyn III - Rąbczyn II - Rąbczyn IV - Rąbczyn I - Bracholin /skrzyż./ - Łekno Szkoła - Łekno, wyb II - Siedleczko, wyb II - Siedleczko - Siedleczko kolonia - Kołybiec - Rakowo, Kołybki. wyb. - Rakowo, Kołybki - Wiśniewko, skrzyż - Wiśniewko - PKS Wiśniewo - Łukowo skrz. - Łukowo II - Brzeźno Stare I - Brzeźno Stare, II - Krosno - Micharzewo - Kaliska - Wągrowiec, Kcyńska / Szkoła - Wągrowiec Dworcowa</t>
  </si>
  <si>
    <t>68110-1</t>
  </si>
  <si>
    <t>Wągrowiec Dworcowa - Ochadza - Przysieczyn - Wągrowiec Dworcowa</t>
  </si>
  <si>
    <t>Wągrowiec Dworcowa - Wągrowiec, Klasztorna/Opacka - Wągrowiec, Wierzbowa / Skocka - Łęgowo Skrzyżowanie - Długa Wieś Wybudowanie - Sieńsko - Sienno III - Sienno II - Ochodza - Ochodza wyb. - Jankowo - Ochodza wyb. - Ochodza - Sienno II - Sienno III - Sienno wyb. /Szkoła/ - Przysieczyn - Przysieczyn p.k. - Przysieczyn Sklep - Przysieczyn Krzyż - Przysieczyn Sklep - Przysieczyn p.k. - Czekanowo III - Czekanowo II - Czekanowo - Czekanowo - Łęgowo - Wągrowiec, Skocka - Wągrowiec, Gnieźnieńska/Farna - Wągrowiec Dworcowa</t>
  </si>
  <si>
    <t>68110-2</t>
  </si>
  <si>
    <t>Wągrowiec Dworcowa - Wągrowiec, Klasztorna/Opacka - Wągrowiec, Wierzbowa / Skocka - Łęgowo Skrzyżowanie - Długa Wieś Wybudowanie - Sieńsko - Sienno III - Sienno II - Ochodza - Ochodza wyb. - Jankowo - Ochodza wyb. - Ochodza - Sienno II - Sienno III - Sienno wyb. /Szkoła/ - Przysieczyn - Czekanowo III - Czekanowo III - Czekanowo II - Czekanowo - Czekanowo - Łęgowo - Wągrowiec, Skocka - Wągrowiec, Gnieźnieńska/Farna - Wągrowiec Dworcowa</t>
  </si>
  <si>
    <t>68110-3</t>
  </si>
  <si>
    <t>Wągrowiec Dworcowa - Wągrowiec, Klasztorna/Opacka - Jankowo - Ochodza wyb. - Ochodza - Sienno II - Sienno III - Sienno wyb. /Szkoła/ - Przysieczyn - Przysieczyn p.k. - Przysieczyn Sklep - Przysieczyn Krzyż - Przysieczyn Sklep - Przysieczyn p.k. - Czekanowo III - Czekanowo II - Czekanowo - Wiatrowo - Przysieka - Wiatrowo - Czekanowo - Łęgowo - Wągrowiec, Skocka - Wągrowiec, Gnieźnieńska/Farna - Wągrowiec Dworcowa</t>
  </si>
  <si>
    <t>68110-4</t>
  </si>
  <si>
    <t>Wągrowiec Dworcowa - Wągrowiec, Klasztorna/Opacka - Jankowo - Ochodza wyb. - Ochodza - Sienno II - Sienno III - Sienno wyb. /Szkoła/ - Przysieczyn - Przysieczyn p.k. - Przysieczyn p.k. - Czekanowo III - Czekanowo II - Czekanowo - Czekanowo - Łęgowo - Wągrowiec, Skocka - Wągrowiec, Gnieźnieńska/Farna - Wągrowiec Dworcowa</t>
  </si>
  <si>
    <t>68110-5</t>
  </si>
  <si>
    <t>Wągrowiec Dworcowa - Wągrowiec, Klasztorna/Opacka - Jankowo - Ochodza wyb. - Ochodza - Sienno II - Sienno III - Sienno wyb. /Szkoła/ - Przysieczyn - Przysieczyn p.k. - Przysieczyn p.k. - Czekanowo III - Czekanowo II - Czekanowo - Wiatrowo - Przysieka - Wiatrowo - Czekanowo - Łęgowo - Wągrowiec, Skocka - Wągrowiec, Gnieźnieńska/Farna - Wągrowiec Dworcowa</t>
  </si>
  <si>
    <t>68110-6</t>
  </si>
  <si>
    <t>Wągrowiec Dworcowa - Przysieczyn Ochadza - Wągrowiec Dworcowa</t>
  </si>
  <si>
    <t>Wągrowiec Dworcowa - Wągrowiec, Klasztorna/Opacka - Wągrowiec, Skocka - Łęgowo - Czekanowo - Czekanowo II - Czekanowo III - Przysieczyn p.k. - Przysieczyn Sklep - Przysieczyn Krzyż - Przysieczyn Sklep - Przysieczyn p.k. - Przysieczyn - Sienno wyb. /Szkoła/ - Sienno III - Sienno II - Ochodza - Ochodza wyb. - Jankowo - Wągrowiec, Gnieźnieńska/Przecznica - Wągrowiec Dworcowa</t>
  </si>
  <si>
    <t>68111-1</t>
  </si>
  <si>
    <t>Wągrowiec Dworcowa - Ochadza - Łaziska - Wągrowiec Dworcowa</t>
  </si>
  <si>
    <t>Wągrowiec Dworcowa - Wągrowiec, Kcyńska / Szkoła - Rgielsko Świetlica  - Rgielsko skrz. - Rgielsko - Rgielsko Osada - Wągrowiec, Janowiecka - Wągrowiec, Klasztorna/Opacka - Jankowo - Ochodza I - Ochodza II - Ochodza /pos.16/ - Ochodza Wieś - Ochodza III - Łaziska, szkoła - Łaziska Wieś - Łaziska Lasek - Łaziska I - Łaziska, szkoła - Łaziska Wieś - Łaziska Lasek - Wągrowiec, ul. Gnieźnieńska, ogródki działkowe - Wągrowiec, Gnieźnieńska/Przecznica - Wągrowiec Dworcowa</t>
  </si>
  <si>
    <t>68111-2</t>
  </si>
  <si>
    <t>Wągrowiec Dworcowa - Wągrowiec, Kcyńska / Szkoła - Rgielsko Świetlica  - Rgielsko skrz. - Rgielsko - Rgielsko Osada - Wągrowiec, Janowiecka - Wągrowiec, Klasztorna/Opacka - Jankowo - Ochodza I - Ochodza II - Ochodza /pos.16/ - Ochodza Wieś - Ochodza III - Łaziska, szkoła - Łaziska, szkoła - Łaziska Wieś - Łaziska Lasek - Wągrowiec, ul. Gnieźnieńska, ogródki działkowe - Wągrowiec, Gnieźnieńska/Przecznica - Wągrowiec Dworcowa</t>
  </si>
  <si>
    <t>68111-3</t>
  </si>
  <si>
    <t>Wągrowiec Dworcowa - Wągrowiec, Klasztorna/Opacka - Wągrowiec, ul. Gnieźnieńska, ogródki działkowe - Łaziska Lasek - Łaziska Wieś - Łaziska, szkoła - Łaziska I - Łaziska Lasek - Łaziska Wieś - Łaziska, szkoła - Ochodza III - Ochodza Wieś - Ochodza /pos.16/ - Ochodza II - Ochodza I - Jankowo - Wągrowiec, Gnieźnieńska/Przecznica - Wągrowiec, Janowiecka - Rgielsko Osada - Rgielsko - Rgielsko skrz. - Rgielsko Świetlica  - Wągrowiec, Kcyńska / Szkoła - Wągrowiec Dworcowa</t>
  </si>
  <si>
    <t>Wągrowiec Dworcowa - Mikołajewo - Wągrowiec Dworcowa</t>
  </si>
  <si>
    <t>Wągrowiec Dworcowa - Wągrowiec, Rogozińska - Pokrzywnica - Wiatrowo-Las - Mikołajewo - Watrowiec Wybudowanie - Wiatrowiec - Bartodzieje Osiedle - Bartodzieje - Wągrowiec, Bartodziejska/Letnia - Wągrowiec, Gnieźnieńska/Farna - Wągrowiec Dworcowa</t>
  </si>
  <si>
    <t>Wągrowiec Dworcowa - Wągrowiec, Bartodziejska/Letnia - Bartodzieje - Bartodzieje Osiedle - Nowe - Kamienica Wybudowanie - Kamienica - Sarbka - Żelice II - Żelice I - Żelice Szkoła - Żelice Kolonia - Nowe Brzeźno - Józefowo - Potulice wyb. - Potulice - Potulice Folwark - Rudnicze wyb. - Rudnicze - Bobrowniki - Wągrowiec, Bobrownicka os. - Wągrowiec, Gnieźnieńska/Farna - Wągrowiec Dworcowa</t>
  </si>
  <si>
    <t>Wągrowiec Dworcowa - Nowe Brzeźno - Wągrowiec Dworcowa</t>
  </si>
  <si>
    <t>Wągrowiec Dworcowa - Wągrowiec, Bartodziejska/Letnia - Bartodzieje - Bartodzieje Osiedle - Nowe - Kamienica Wybudowanie - Kamienica - Kamienica - Kamienica - Sarbka - Żelice II - Żelice I - Żelice Szkoła - Żelice Kolonia - Nowe Brzeźno</t>
  </si>
  <si>
    <t>Wągrowiec Dworcowa - Wągrowiec, Bartodziejska/Letnia - Bartodzieje - Bartodzieje Osiedle - Nowe - Kamienica Wybudowanie - Kamienica - Dąbkowice II - Kamienica - Sarbka - Żelice II - Żelice I - Żelice Szkoła - Żelice Kolonia - Nowe Brzeźno</t>
  </si>
  <si>
    <t>Nowe Brzeźno - Żelice Kolonia - Żelice Szkoła - Żelice I - Żelice II - Sarbka - Kamienica - Dąbkowice II - Kamienica - Kamienica Wybudowanie - Nowe - Bartodzieje Osiedle - Bartodzieje - Wągrowiec, Bartodziejska/Letnia - Wągrowiec, Gnieźnieńska/Farna - Wągrowiec Dworcowa</t>
  </si>
  <si>
    <t>Nowe Brzeźno - Żelice Kolonia - Żelice Szkoła - Żelice I - Żelice II - Sarbka - Kamienica - Kamienica Wybudowanie - Nowe - Bartodzieje Osiedle - Bartodzieje - Wągrowiec, Bartodziejska/Letnia - Wągrowiec, Gnieźnieńska/Farna - Wągrowiec Dworcowa</t>
  </si>
  <si>
    <t>Wągrowiec Dworcowa - Wągrowiec, Bobrownicka os. - Bobrowniki - Rudnicze - Rudnicze wyb. - Potulice Folwark - Potulice - Potulice wyb. - Józefowo - Żelice Kolonia - Żelice Szkoła - Żelice I - Żelice II - Sarbka - Kamienica - Kamienica - Kamienica Wybudowanie - Nowe - Kamienica Wybudowanie - Kamienica - Dąbkowice II - Dąbkowice I - Brzekiniec - Drążki - Budzyń</t>
  </si>
  <si>
    <t>Budzyń - Drążki - Brzekiniec - Dąbkowice I - Dąbkowice II - Kamienica - Kamienica Wybudowanie - Nowe - Kamienica Wybudowanie - Kamienica - Sarbka - Żelice II - Żelice I - Żelice Szkoła - Żelice Kolonia - Józefowo - Potulice wyb. - Potulice - Potulice Folwark - Rudnicze wyb. - Rudnicze - Bobrowniki - Wągrowiec, Bobrownicka os. - Wągrowiec, Gnieźnieńska/Farna - Wągrowiec Dworcowa</t>
  </si>
  <si>
    <t>Wągrowiec Dworcowa - Dąbkowice - Budzyń</t>
  </si>
  <si>
    <t>Nowe Brzeźno - Żelice Kolonia - Żelice Szkoła - Józefowo - Potulice wyb. - Potulice - Runowo - Runowo (OSP) - Jakubowo - Runowo (OSP) - Runowo - Potulice - Potuły - Potuły Osada - Potuły - Potulice - Potulice wyb. - Józefowo - Żelice Szkoła - Żelice Kolonia - Nowe Brzeźno</t>
  </si>
  <si>
    <t>Wągrowiec Dworcowa - Wągrowiec, Bobrownicka os. - Bobrowniki - Rudnicze - Rudniczyn - Rudnicze wyb. - Rudnicze wyb. - Potulice Folwark - Potulice - Potulice wyb. - Józefowo - Żelice Szkoła - Żelice Kolonia - Nowe Brzeźno</t>
  </si>
  <si>
    <t>Nowe Brzeźno - Żelice Kolonia - Żelice Szkoła - Józefowo - Józefowo - Potulice wyb. - Potulice - Potulice Folwark - Rudnicze wyb. - Rudnicze - Bobrowniki - Wągrowiec, Bobrownicka os. - Wągrowiec, Gnieźnieńska/Farna - Wągrowiec Dworcowa</t>
  </si>
  <si>
    <t xml:space="preserve"> Nowe Brzeźno - Żelice Kolonia - Wągrowiec Dworcowa</t>
  </si>
  <si>
    <t>Żelice Szkoła - Żelice Kolonia - Nowe Brzeźno - Józefowo - Potulice wyb. - Potulice - Runowo - Runowo, szk. - Runowskie - Runowo, szk. - Runowo (OSP) - Jakubowo - Runowo (OSP) - Runowo - Potulice - Potulice Folwark - Rudnicze wyb. - Rudnicze - Rudniczyn - Rudnicze - Bobrowniki - Wągrowiec, Bobrownicka os. - Wągrowiec, Gnieźnieńska/Farna - Wągrowiec Dworcowa</t>
  </si>
  <si>
    <t>Łekno - Siedeleczko - Werkowo - Łekno - Tarnowo Pałuckie</t>
  </si>
  <si>
    <t>Liczba kursów w poszczególnych porach dnia</t>
  </si>
  <si>
    <t>5-7</t>
  </si>
  <si>
    <t>7-9</t>
  </si>
  <si>
    <t>9-11</t>
  </si>
  <si>
    <t>11-13</t>
  </si>
  <si>
    <t>13-15</t>
  </si>
  <si>
    <t>15-17</t>
  </si>
  <si>
    <t>17-19</t>
  </si>
  <si>
    <t>SUMA</t>
  </si>
  <si>
    <t>Rodzaj dnia</t>
  </si>
  <si>
    <t>Liczba dni w roku</t>
  </si>
  <si>
    <t>Sz</t>
  </si>
  <si>
    <t>Praca przewozowa w ciągu roku</t>
  </si>
  <si>
    <t>Pn-Pt</t>
  </si>
  <si>
    <t>Pn-Pt (L+Z+W)</t>
  </si>
  <si>
    <t>Wągrowiec - Łekno</t>
  </si>
  <si>
    <t>Wągrowiec, Dworcowa - Wągrowiec/Kcyńska Szkoła - Kaliska - Micharzewo - Kaliska - Tarnowo Pałuckie - Bracholin - Łekno, szk.</t>
  </si>
  <si>
    <t>Średnia liczba pasażerów na kurs</t>
  </si>
  <si>
    <t>Sz - kursuje w dni nauki szkolnej</t>
  </si>
  <si>
    <t>Pn-Pt  - kursuje przez cały rok od poniedziałku do piątku za wyjątkiem świąt przypadających w te dni</t>
  </si>
  <si>
    <t>Pn-Pt (L+Z+W)  - kursuje od poniedziałku do piątku w okresie ferii zimowych, wakacji letnich oraz przerw świątecznych za wyjątkiem świąt przypadających w te dni</t>
  </si>
  <si>
    <t>BD.262.1.2025 „świadczenie usługi przewozów o charakterze użyteczności publicznej w ramach publicznego transportu zbiorowego w powiatowo-gminnych przewozach pasażerskich w granicach administracyjnych powiatów wągrowieckiego i obornickiego będących uczestnikami Związku powiatowo-gminnego „Wielkopolski Transport Regionalny” na autobusowych liniach komunikacyjnych”</t>
  </si>
  <si>
    <t>Załącznik nr 2</t>
  </si>
  <si>
    <t>OPIS LINII KOMUNIKACYJNYCH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</si>
</sst>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0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165" fontId="0" fillId="2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/>
    <xf numFmtId="0" fontId="0" fillId="2" borderId="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" xfId="0" quotePrefix="1" applyFill="1" applyBorder="1" applyAlignment="1">
      <alignment horizontal="center" vertical="center"/>
    </xf>
    <xf numFmtId="0" fontId="0" fillId="2" borderId="2" xfId="0" quotePrefix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5" xfId="0" quotePrefix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165" fontId="0" fillId="2" borderId="5" xfId="0" applyNumberFormat="1" applyFill="1" applyBorder="1" applyAlignment="1">
      <alignment horizontal="center" vertical="center" wrapText="1"/>
    </xf>
    <xf numFmtId="165" fontId="0" fillId="2" borderId="15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166" fontId="0" fillId="2" borderId="0" xfId="0" applyNumberFormat="1" applyFill="1" applyAlignment="1">
      <alignment horizontal="center" vertical="center"/>
    </xf>
    <xf numFmtId="165" fontId="0" fillId="2" borderId="6" xfId="0" applyNumberFormat="1" applyFill="1" applyBorder="1" applyAlignment="1">
      <alignment horizontal="center" vertical="center" wrapText="1"/>
    </xf>
    <xf numFmtId="165" fontId="0" fillId="2" borderId="20" xfId="0" applyNumberForma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 wrapText="1"/>
    </xf>
    <xf numFmtId="165" fontId="0" fillId="2" borderId="12" xfId="0" applyNumberFormat="1" applyFill="1" applyBorder="1" applyAlignment="1">
      <alignment horizontal="center" vertical="center" wrapText="1"/>
    </xf>
    <xf numFmtId="165" fontId="0" fillId="2" borderId="17" xfId="0" applyNumberForma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165" fontId="0" fillId="2" borderId="9" xfId="0" applyNumberForma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 wrapText="1"/>
    </xf>
    <xf numFmtId="165" fontId="0" fillId="2" borderId="22" xfId="0" applyNumberForma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164" fontId="0" fillId="2" borderId="26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20" xfId="0" applyNumberFormat="1" applyFill="1" applyBorder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165" fontId="0" fillId="2" borderId="16" xfId="0" applyNumberFormat="1" applyFill="1" applyBorder="1" applyAlignment="1">
      <alignment horizontal="center" vertical="center" wrapText="1"/>
    </xf>
    <xf numFmtId="165" fontId="0" fillId="2" borderId="15" xfId="0" applyNumberForma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165" fontId="0" fillId="2" borderId="9" xfId="0" applyNumberFormat="1" applyFill="1" applyBorder="1" applyAlignment="1">
      <alignment horizontal="center" vertical="center" wrapText="1"/>
    </xf>
    <xf numFmtId="165" fontId="0" fillId="2" borderId="5" xfId="0" applyNumberFormat="1" applyFill="1" applyBorder="1" applyAlignment="1">
      <alignment horizontal="center" vertical="center" wrapText="1"/>
    </xf>
    <xf numFmtId="165" fontId="0" fillId="2" borderId="17" xfId="0" applyNumberForma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left" vertical="center" wrapText="1"/>
    </xf>
    <xf numFmtId="165" fontId="0" fillId="2" borderId="12" xfId="0" applyNumberForma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2" fontId="0" fillId="2" borderId="9" xfId="0" applyNumberFormat="1" applyFill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165" fontId="0" fillId="2" borderId="13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164" fontId="0" fillId="2" borderId="31" xfId="0" applyNumberFormat="1" applyFill="1" applyBorder="1" applyAlignment="1">
      <alignment horizontal="center" vertical="center" wrapText="1"/>
    </xf>
    <xf numFmtId="164" fontId="0" fillId="2" borderId="32" xfId="0" applyNumberForma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165" fontId="0" fillId="2" borderId="35" xfId="0" applyNumberFormat="1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8D7D9-19E3-48C5-8B63-E64DF53944CF}">
  <sheetPr>
    <pageSetUpPr fitToPage="1"/>
  </sheetPr>
  <dimension ref="A1:AB108"/>
  <sheetViews>
    <sheetView tabSelected="1" topLeftCell="A4" workbookViewId="0">
      <pane ySplit="5" topLeftCell="A71" activePane="bottomLeft" state="frozen"/>
      <selection activeCell="A4" sqref="A4"/>
      <selection pane="bottomLeft" activeCell="B6" sqref="B6:U6"/>
    </sheetView>
  </sheetViews>
  <sheetFormatPr baseColWidth="10" defaultColWidth="9.1640625" defaultRowHeight="15" x14ac:dyDescent="0.2"/>
  <cols>
    <col min="1" max="1" width="9.1640625" style="48"/>
    <col min="2" max="2" width="4.1640625" style="1" bestFit="1" customWidth="1"/>
    <col min="3" max="3" width="0" style="1" hidden="1" customWidth="1"/>
    <col min="4" max="4" width="9.1640625" style="1"/>
    <col min="5" max="5" width="20.1640625" style="2" customWidth="1"/>
    <col min="6" max="6" width="44.6640625" style="1" customWidth="1"/>
    <col min="7" max="7" width="39.6640625" style="1" customWidth="1"/>
    <col min="8" max="9" width="9.1640625" style="3" customWidth="1"/>
    <col min="10" max="17" width="5.5" style="1" customWidth="1"/>
    <col min="18" max="19" width="9.1640625" style="1"/>
    <col min="20" max="20" width="10.5" style="1" customWidth="1"/>
    <col min="21" max="21" width="14.33203125" style="4" customWidth="1"/>
    <col min="22" max="22" width="4.5" style="1" customWidth="1"/>
    <col min="23" max="23" width="9.1640625" style="1"/>
    <col min="24" max="24" width="9.83203125" style="1" bestFit="1" customWidth="1"/>
    <col min="25" max="26" width="9.83203125" style="1" customWidth="1"/>
    <col min="27" max="27" width="10.5" style="4" customWidth="1"/>
    <col min="28" max="28" width="12.6640625" style="1" customWidth="1"/>
    <col min="29" max="16384" width="9.1640625" style="1"/>
  </cols>
  <sheetData>
    <row r="1" spans="1:27" hidden="1" x14ac:dyDescent="0.2"/>
    <row r="2" spans="1:27" hidden="1" x14ac:dyDescent="0.2"/>
    <row r="3" spans="1:27" hidden="1" x14ac:dyDescent="0.2"/>
    <row r="4" spans="1:27" x14ac:dyDescent="0.2">
      <c r="B4" s="91" t="s">
        <v>263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</row>
    <row r="5" spans="1:27" x14ac:dyDescent="0.2">
      <c r="B5" s="92" t="s">
        <v>264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</row>
    <row r="6" spans="1:27" ht="29.25" customHeight="1" thickBot="1" x14ac:dyDescent="0.25">
      <c r="B6" s="93" t="s">
        <v>265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</row>
    <row r="7" spans="1:27" ht="24" customHeight="1" x14ac:dyDescent="0.2">
      <c r="B7" s="89" t="s">
        <v>0</v>
      </c>
      <c r="C7" s="72" t="s">
        <v>1</v>
      </c>
      <c r="D7" s="87" t="s">
        <v>2</v>
      </c>
      <c r="E7" s="72" t="s">
        <v>3</v>
      </c>
      <c r="F7" s="78" t="s">
        <v>4</v>
      </c>
      <c r="G7" s="86"/>
      <c r="H7" s="77" t="s">
        <v>5</v>
      </c>
      <c r="I7" s="85"/>
      <c r="J7" s="78" t="s">
        <v>242</v>
      </c>
      <c r="K7" s="79"/>
      <c r="L7" s="79"/>
      <c r="M7" s="79"/>
      <c r="N7" s="79"/>
      <c r="O7" s="79"/>
      <c r="P7" s="79"/>
      <c r="Q7" s="80"/>
      <c r="R7" s="83" t="s">
        <v>251</v>
      </c>
      <c r="S7" s="72" t="s">
        <v>252</v>
      </c>
      <c r="T7" s="72" t="s">
        <v>259</v>
      </c>
      <c r="U7" s="81" t="s">
        <v>254</v>
      </c>
      <c r="V7" s="2"/>
    </row>
    <row r="8" spans="1:27" ht="38" customHeight="1" thickBot="1" x14ac:dyDescent="0.25">
      <c r="B8" s="90"/>
      <c r="C8" s="73"/>
      <c r="D8" s="88"/>
      <c r="E8" s="73"/>
      <c r="F8" s="6" t="s">
        <v>6</v>
      </c>
      <c r="G8" s="6" t="s">
        <v>7</v>
      </c>
      <c r="H8" s="6" t="s">
        <v>6</v>
      </c>
      <c r="I8" s="7" t="s">
        <v>7</v>
      </c>
      <c r="J8" s="8" t="s">
        <v>243</v>
      </c>
      <c r="K8" s="8" t="s">
        <v>244</v>
      </c>
      <c r="L8" s="8" t="s">
        <v>245</v>
      </c>
      <c r="M8" s="8" t="s">
        <v>246</v>
      </c>
      <c r="N8" s="9" t="s">
        <v>247</v>
      </c>
      <c r="O8" s="9" t="s">
        <v>248</v>
      </c>
      <c r="P8" s="9" t="s">
        <v>249</v>
      </c>
      <c r="Q8" s="50" t="s">
        <v>250</v>
      </c>
      <c r="R8" s="84"/>
      <c r="S8" s="73"/>
      <c r="T8" s="73"/>
      <c r="U8" s="82"/>
      <c r="V8" s="2"/>
    </row>
    <row r="9" spans="1:27" ht="33" thickTop="1" x14ac:dyDescent="0.2">
      <c r="A9" s="49" t="str">
        <f t="shared" ref="A9:A73" si="0">IF(ISNUMBER(FIND("-",D9,1)),LEFT(D9,FIND("-",D9,1)-1)+RIGHT(D9,1)/10,D9)</f>
        <v>67650</v>
      </c>
      <c r="B9" s="10">
        <v>1</v>
      </c>
      <c r="C9" s="11">
        <v>133</v>
      </c>
      <c r="D9" s="12" t="s">
        <v>31</v>
      </c>
      <c r="E9" s="11" t="s">
        <v>32</v>
      </c>
      <c r="F9" s="13" t="s">
        <v>33</v>
      </c>
      <c r="G9" s="13" t="s">
        <v>34</v>
      </c>
      <c r="H9" s="14">
        <v>9</v>
      </c>
      <c r="I9" s="15">
        <v>9</v>
      </c>
      <c r="J9" s="16"/>
      <c r="K9" s="16">
        <v>1</v>
      </c>
      <c r="L9" s="16"/>
      <c r="M9" s="16"/>
      <c r="N9" s="16"/>
      <c r="O9" s="16">
        <v>1</v>
      </c>
      <c r="P9" s="16"/>
      <c r="Q9" s="51">
        <f>SUM(J9:P9)</f>
        <v>2</v>
      </c>
      <c r="R9" s="10" t="s">
        <v>253</v>
      </c>
      <c r="S9" s="16">
        <v>184</v>
      </c>
      <c r="T9" s="44">
        <v>3.5572519083969465</v>
      </c>
      <c r="U9" s="17">
        <f t="shared" ref="U9:U49" si="1">Q9*S9*H9</f>
        <v>3312</v>
      </c>
      <c r="V9" s="4"/>
    </row>
    <row r="10" spans="1:27" ht="32" x14ac:dyDescent="0.2">
      <c r="A10" s="49">
        <f t="shared" si="0"/>
        <v>67650.2</v>
      </c>
      <c r="B10" s="10">
        <f>B9+1</f>
        <v>2</v>
      </c>
      <c r="C10" s="18">
        <v>134</v>
      </c>
      <c r="D10" s="18" t="s">
        <v>35</v>
      </c>
      <c r="E10" s="18" t="s">
        <v>36</v>
      </c>
      <c r="F10" s="19" t="s">
        <v>37</v>
      </c>
      <c r="G10" s="19" t="s">
        <v>38</v>
      </c>
      <c r="H10" s="14">
        <v>13</v>
      </c>
      <c r="I10" s="15">
        <v>13</v>
      </c>
      <c r="J10" s="20"/>
      <c r="K10" s="20">
        <v>1</v>
      </c>
      <c r="L10" s="20"/>
      <c r="M10" s="20"/>
      <c r="N10" s="20"/>
      <c r="O10" s="20">
        <v>1</v>
      </c>
      <c r="P10" s="20"/>
      <c r="Q10" s="52">
        <f t="shared" ref="Q10:Q79" si="2">SUM(J10:P10)</f>
        <v>2</v>
      </c>
      <c r="R10" s="21" t="s">
        <v>253</v>
      </c>
      <c r="S10" s="20">
        <v>184</v>
      </c>
      <c r="T10" s="44">
        <v>5.66412213740458</v>
      </c>
      <c r="U10" s="22">
        <f t="shared" si="1"/>
        <v>4784</v>
      </c>
      <c r="V10" s="4"/>
    </row>
    <row r="11" spans="1:27" ht="48" x14ac:dyDescent="0.2">
      <c r="A11" s="49">
        <f t="shared" si="0"/>
        <v>67651</v>
      </c>
      <c r="B11" s="10">
        <f t="shared" ref="B11:B75" si="3">B10+1</f>
        <v>3</v>
      </c>
      <c r="C11" s="18">
        <v>135</v>
      </c>
      <c r="D11" s="18">
        <v>67651</v>
      </c>
      <c r="E11" s="18" t="s">
        <v>39</v>
      </c>
      <c r="F11" s="19" t="s">
        <v>40</v>
      </c>
      <c r="G11" s="19" t="s">
        <v>41</v>
      </c>
      <c r="H11" s="14">
        <v>10</v>
      </c>
      <c r="I11" s="15">
        <v>10</v>
      </c>
      <c r="J11" s="20"/>
      <c r="K11" s="20">
        <v>1</v>
      </c>
      <c r="L11" s="20"/>
      <c r="M11" s="20"/>
      <c r="N11" s="20"/>
      <c r="O11" s="20">
        <v>3</v>
      </c>
      <c r="P11" s="20"/>
      <c r="Q11" s="52">
        <f t="shared" si="2"/>
        <v>4</v>
      </c>
      <c r="R11" s="21" t="s">
        <v>253</v>
      </c>
      <c r="S11" s="20">
        <v>184</v>
      </c>
      <c r="T11" s="44">
        <v>2.0095419847328246</v>
      </c>
      <c r="U11" s="22">
        <f t="shared" si="1"/>
        <v>7360</v>
      </c>
      <c r="V11" s="4"/>
      <c r="AA11" s="23"/>
    </row>
    <row r="12" spans="1:27" ht="48" x14ac:dyDescent="0.2">
      <c r="A12" s="49">
        <f t="shared" si="0"/>
        <v>67651.100000000006</v>
      </c>
      <c r="B12" s="10">
        <f t="shared" si="3"/>
        <v>4</v>
      </c>
      <c r="C12" s="18">
        <v>136</v>
      </c>
      <c r="D12" s="18" t="s">
        <v>42</v>
      </c>
      <c r="E12" s="18" t="s">
        <v>39</v>
      </c>
      <c r="F12" s="19" t="s">
        <v>43</v>
      </c>
      <c r="G12" s="19" t="s">
        <v>44</v>
      </c>
      <c r="H12" s="14">
        <v>12</v>
      </c>
      <c r="I12" s="15">
        <v>12</v>
      </c>
      <c r="J12" s="20"/>
      <c r="K12" s="20">
        <v>1</v>
      </c>
      <c r="L12" s="20"/>
      <c r="M12" s="20"/>
      <c r="N12" s="20">
        <v>1</v>
      </c>
      <c r="O12" s="20"/>
      <c r="P12" s="20"/>
      <c r="Q12" s="52">
        <f t="shared" si="2"/>
        <v>2</v>
      </c>
      <c r="R12" s="21" t="s">
        <v>253</v>
      </c>
      <c r="S12" s="20">
        <v>184</v>
      </c>
      <c r="T12" s="44">
        <v>8.213740458015268</v>
      </c>
      <c r="U12" s="22">
        <f t="shared" si="1"/>
        <v>4416</v>
      </c>
      <c r="V12" s="4"/>
    </row>
    <row r="13" spans="1:27" ht="112" x14ac:dyDescent="0.2">
      <c r="A13" s="49">
        <f t="shared" si="0"/>
        <v>67652</v>
      </c>
      <c r="B13" s="10">
        <f t="shared" si="3"/>
        <v>5</v>
      </c>
      <c r="C13" s="18">
        <v>137</v>
      </c>
      <c r="D13" s="18">
        <v>67652</v>
      </c>
      <c r="E13" s="18" t="s">
        <v>45</v>
      </c>
      <c r="F13" s="19" t="s">
        <v>46</v>
      </c>
      <c r="G13" s="18" t="s">
        <v>10</v>
      </c>
      <c r="H13" s="14">
        <v>38</v>
      </c>
      <c r="I13" s="15" t="s">
        <v>11</v>
      </c>
      <c r="J13" s="20"/>
      <c r="K13" s="20"/>
      <c r="L13" s="20"/>
      <c r="M13" s="20"/>
      <c r="N13" s="20">
        <v>1</v>
      </c>
      <c r="O13" s="20"/>
      <c r="P13" s="20"/>
      <c r="Q13" s="52">
        <f t="shared" si="2"/>
        <v>1</v>
      </c>
      <c r="R13" s="21" t="s">
        <v>253</v>
      </c>
      <c r="S13" s="20">
        <v>184</v>
      </c>
      <c r="T13" s="44">
        <v>17.824427480916029</v>
      </c>
      <c r="U13" s="22">
        <f t="shared" si="1"/>
        <v>6992</v>
      </c>
      <c r="V13" s="4"/>
    </row>
    <row r="14" spans="1:27" ht="96" x14ac:dyDescent="0.2">
      <c r="A14" s="49">
        <f t="shared" si="0"/>
        <v>67653</v>
      </c>
      <c r="B14" s="10">
        <f t="shared" si="3"/>
        <v>6</v>
      </c>
      <c r="C14" s="18">
        <v>138</v>
      </c>
      <c r="D14" s="18">
        <v>67653</v>
      </c>
      <c r="E14" s="18" t="s">
        <v>47</v>
      </c>
      <c r="F14" s="19" t="s">
        <v>48</v>
      </c>
      <c r="G14" s="18" t="s">
        <v>10</v>
      </c>
      <c r="H14" s="14">
        <v>30</v>
      </c>
      <c r="I14" s="15" t="s">
        <v>11</v>
      </c>
      <c r="J14" s="20">
        <v>1</v>
      </c>
      <c r="K14" s="20"/>
      <c r="L14" s="20"/>
      <c r="M14" s="20"/>
      <c r="N14" s="20">
        <v>1</v>
      </c>
      <c r="O14" s="20">
        <v>1</v>
      </c>
      <c r="P14" s="20"/>
      <c r="Q14" s="52">
        <f t="shared" si="2"/>
        <v>3</v>
      </c>
      <c r="R14" s="21" t="s">
        <v>253</v>
      </c>
      <c r="S14" s="20">
        <v>184</v>
      </c>
      <c r="T14" s="44">
        <v>10.244274809160306</v>
      </c>
      <c r="U14" s="22">
        <f t="shared" si="1"/>
        <v>16560</v>
      </c>
      <c r="V14" s="4"/>
    </row>
    <row r="15" spans="1:27" ht="128" x14ac:dyDescent="0.2">
      <c r="A15" s="49">
        <f t="shared" si="0"/>
        <v>67653.100000000006</v>
      </c>
      <c r="B15" s="10">
        <f t="shared" si="3"/>
        <v>7</v>
      </c>
      <c r="C15" s="18">
        <v>139</v>
      </c>
      <c r="D15" s="18" t="s">
        <v>49</v>
      </c>
      <c r="E15" s="18" t="s">
        <v>50</v>
      </c>
      <c r="F15" s="19" t="s">
        <v>51</v>
      </c>
      <c r="G15" s="18" t="s">
        <v>10</v>
      </c>
      <c r="H15" s="14">
        <v>33</v>
      </c>
      <c r="I15" s="15" t="s">
        <v>11</v>
      </c>
      <c r="J15" s="20"/>
      <c r="K15" s="20"/>
      <c r="L15" s="20"/>
      <c r="M15" s="20"/>
      <c r="N15" s="20"/>
      <c r="O15" s="20">
        <v>1</v>
      </c>
      <c r="P15" s="20"/>
      <c r="Q15" s="52">
        <f t="shared" si="2"/>
        <v>1</v>
      </c>
      <c r="R15" s="21" t="s">
        <v>253</v>
      </c>
      <c r="S15" s="20">
        <v>184</v>
      </c>
      <c r="T15" s="44">
        <v>13.923664122137405</v>
      </c>
      <c r="U15" s="22">
        <f t="shared" si="1"/>
        <v>6072</v>
      </c>
      <c r="V15" s="4"/>
    </row>
    <row r="16" spans="1:27" ht="128" x14ac:dyDescent="0.2">
      <c r="A16" s="49">
        <f t="shared" si="0"/>
        <v>67653.2</v>
      </c>
      <c r="B16" s="10">
        <f t="shared" si="3"/>
        <v>8</v>
      </c>
      <c r="C16" s="18">
        <v>140</v>
      </c>
      <c r="D16" s="18" t="s">
        <v>52</v>
      </c>
      <c r="E16" s="18" t="s">
        <v>50</v>
      </c>
      <c r="F16" s="19" t="s">
        <v>53</v>
      </c>
      <c r="G16" s="18" t="s">
        <v>54</v>
      </c>
      <c r="H16" s="14">
        <v>41</v>
      </c>
      <c r="I16" s="15">
        <v>41</v>
      </c>
      <c r="J16" s="20"/>
      <c r="K16" s="20"/>
      <c r="L16" s="20"/>
      <c r="M16" s="20"/>
      <c r="N16" s="20">
        <v>1</v>
      </c>
      <c r="O16" s="20"/>
      <c r="P16" s="20"/>
      <c r="Q16" s="52">
        <f t="shared" si="2"/>
        <v>1</v>
      </c>
      <c r="R16" s="21" t="s">
        <v>253</v>
      </c>
      <c r="S16" s="20">
        <v>184</v>
      </c>
      <c r="T16" s="44">
        <v>16.091603053435115</v>
      </c>
      <c r="U16" s="22">
        <f t="shared" si="1"/>
        <v>7544</v>
      </c>
      <c r="V16" s="4"/>
    </row>
    <row r="17" spans="1:22" ht="144" x14ac:dyDescent="0.2">
      <c r="A17" s="49">
        <f t="shared" si="0"/>
        <v>67653.3</v>
      </c>
      <c r="B17" s="10">
        <f t="shared" si="3"/>
        <v>9</v>
      </c>
      <c r="C17" s="18">
        <v>141</v>
      </c>
      <c r="D17" s="18" t="s">
        <v>55</v>
      </c>
      <c r="E17" s="18" t="s">
        <v>56</v>
      </c>
      <c r="F17" s="19" t="s">
        <v>57</v>
      </c>
      <c r="G17" s="18" t="s">
        <v>10</v>
      </c>
      <c r="H17" s="14">
        <v>43</v>
      </c>
      <c r="I17" s="15" t="s">
        <v>11</v>
      </c>
      <c r="J17" s="20"/>
      <c r="K17" s="20"/>
      <c r="L17" s="20"/>
      <c r="M17" s="20"/>
      <c r="N17" s="20"/>
      <c r="O17" s="20">
        <v>1</v>
      </c>
      <c r="P17" s="20"/>
      <c r="Q17" s="52">
        <f t="shared" si="2"/>
        <v>1</v>
      </c>
      <c r="R17" s="21" t="s">
        <v>253</v>
      </c>
      <c r="S17" s="20">
        <v>184</v>
      </c>
      <c r="T17" s="44">
        <v>12.007633587786259</v>
      </c>
      <c r="U17" s="22">
        <f t="shared" si="1"/>
        <v>7912</v>
      </c>
      <c r="V17" s="4"/>
    </row>
    <row r="18" spans="1:22" ht="144" x14ac:dyDescent="0.2">
      <c r="A18" s="49">
        <f t="shared" si="0"/>
        <v>67654</v>
      </c>
      <c r="B18" s="10">
        <f t="shared" si="3"/>
        <v>10</v>
      </c>
      <c r="C18" s="18">
        <v>142</v>
      </c>
      <c r="D18" s="18">
        <v>67654</v>
      </c>
      <c r="E18" s="18" t="s">
        <v>58</v>
      </c>
      <c r="F18" s="19" t="s">
        <v>59</v>
      </c>
      <c r="G18" s="19" t="s">
        <v>60</v>
      </c>
      <c r="H18" s="14">
        <v>41</v>
      </c>
      <c r="I18" s="15">
        <v>41</v>
      </c>
      <c r="J18" s="20">
        <v>1</v>
      </c>
      <c r="K18" s="20"/>
      <c r="L18" s="20"/>
      <c r="M18" s="20"/>
      <c r="N18" s="20"/>
      <c r="O18" s="20">
        <v>1</v>
      </c>
      <c r="P18" s="20"/>
      <c r="Q18" s="52">
        <f t="shared" si="2"/>
        <v>2</v>
      </c>
      <c r="R18" s="21" t="s">
        <v>253</v>
      </c>
      <c r="S18" s="20">
        <v>184</v>
      </c>
      <c r="T18" s="44">
        <v>16.396946564885496</v>
      </c>
      <c r="U18" s="22">
        <f t="shared" si="1"/>
        <v>15088</v>
      </c>
      <c r="V18" s="4"/>
    </row>
    <row r="19" spans="1:22" ht="112" x14ac:dyDescent="0.2">
      <c r="A19" s="49">
        <f t="shared" si="0"/>
        <v>67655</v>
      </c>
      <c r="B19" s="21">
        <f t="shared" si="3"/>
        <v>11</v>
      </c>
      <c r="C19" s="18">
        <v>143</v>
      </c>
      <c r="D19" s="18">
        <v>67655</v>
      </c>
      <c r="E19" s="18" t="s">
        <v>61</v>
      </c>
      <c r="F19" s="19" t="s">
        <v>62</v>
      </c>
      <c r="G19" s="18" t="s">
        <v>10</v>
      </c>
      <c r="H19" s="24">
        <v>34</v>
      </c>
      <c r="I19" s="25" t="s">
        <v>11</v>
      </c>
      <c r="J19" s="20"/>
      <c r="K19" s="20"/>
      <c r="L19" s="20"/>
      <c r="M19" s="20"/>
      <c r="N19" s="20"/>
      <c r="O19" s="20">
        <v>1</v>
      </c>
      <c r="P19" s="20">
        <v>1</v>
      </c>
      <c r="Q19" s="52">
        <f t="shared" si="2"/>
        <v>2</v>
      </c>
      <c r="R19" s="21" t="s">
        <v>253</v>
      </c>
      <c r="S19" s="20">
        <v>184</v>
      </c>
      <c r="T19" s="44">
        <v>9.4122137404580144</v>
      </c>
      <c r="U19" s="22">
        <f t="shared" si="1"/>
        <v>12512</v>
      </c>
      <c r="V19" s="4"/>
    </row>
    <row r="20" spans="1:22" ht="112" x14ac:dyDescent="0.2">
      <c r="A20" s="49">
        <f t="shared" si="0"/>
        <v>67657</v>
      </c>
      <c r="B20" s="21">
        <f t="shared" si="3"/>
        <v>12</v>
      </c>
      <c r="C20" s="18">
        <v>144</v>
      </c>
      <c r="D20" s="18">
        <v>67657</v>
      </c>
      <c r="E20" s="18" t="s">
        <v>63</v>
      </c>
      <c r="F20" s="19" t="s">
        <v>64</v>
      </c>
      <c r="G20" s="18" t="s">
        <v>10</v>
      </c>
      <c r="H20" s="24">
        <v>33</v>
      </c>
      <c r="I20" s="25" t="s">
        <v>11</v>
      </c>
      <c r="J20" s="20"/>
      <c r="K20" s="20"/>
      <c r="L20" s="20"/>
      <c r="M20" s="20"/>
      <c r="N20" s="20"/>
      <c r="O20" s="20">
        <v>1</v>
      </c>
      <c r="P20" s="20"/>
      <c r="Q20" s="52">
        <f t="shared" si="2"/>
        <v>1</v>
      </c>
      <c r="R20" s="21" t="s">
        <v>253</v>
      </c>
      <c r="S20" s="20">
        <v>184</v>
      </c>
      <c r="T20" s="44">
        <v>10.335877862595419</v>
      </c>
      <c r="U20" s="22">
        <f t="shared" si="1"/>
        <v>6072</v>
      </c>
      <c r="V20" s="4"/>
    </row>
    <row r="21" spans="1:22" ht="64" x14ac:dyDescent="0.2">
      <c r="A21" s="49">
        <f t="shared" si="0"/>
        <v>67658</v>
      </c>
      <c r="B21" s="10">
        <f t="shared" si="3"/>
        <v>13</v>
      </c>
      <c r="C21" s="18">
        <v>145</v>
      </c>
      <c r="D21" s="18">
        <v>67658</v>
      </c>
      <c r="E21" s="18" t="s">
        <v>65</v>
      </c>
      <c r="F21" s="19" t="s">
        <v>66</v>
      </c>
      <c r="G21" s="19" t="s">
        <v>67</v>
      </c>
      <c r="H21" s="14">
        <v>13</v>
      </c>
      <c r="I21" s="15">
        <v>13</v>
      </c>
      <c r="J21" s="20"/>
      <c r="K21" s="20">
        <v>2</v>
      </c>
      <c r="L21" s="20"/>
      <c r="M21" s="20"/>
      <c r="N21" s="20">
        <v>1</v>
      </c>
      <c r="O21" s="20">
        <v>2</v>
      </c>
      <c r="P21" s="20"/>
      <c r="Q21" s="52">
        <f t="shared" si="2"/>
        <v>5</v>
      </c>
      <c r="R21" s="21" t="s">
        <v>253</v>
      </c>
      <c r="S21" s="20">
        <v>184</v>
      </c>
      <c r="T21" s="44">
        <v>3.9877862595419846</v>
      </c>
      <c r="U21" s="22">
        <f t="shared" si="1"/>
        <v>11960</v>
      </c>
      <c r="V21" s="4"/>
    </row>
    <row r="22" spans="1:22" ht="112" x14ac:dyDescent="0.2">
      <c r="A22" s="49">
        <f t="shared" si="0"/>
        <v>67659</v>
      </c>
      <c r="B22" s="10">
        <f t="shared" si="3"/>
        <v>14</v>
      </c>
      <c r="C22" s="18">
        <v>146</v>
      </c>
      <c r="D22" s="18">
        <v>67659</v>
      </c>
      <c r="E22" s="18" t="s">
        <v>68</v>
      </c>
      <c r="F22" s="19" t="s">
        <v>69</v>
      </c>
      <c r="G22" s="18" t="s">
        <v>10</v>
      </c>
      <c r="H22" s="14">
        <v>39</v>
      </c>
      <c r="I22" s="15" t="s">
        <v>11</v>
      </c>
      <c r="J22" s="20"/>
      <c r="K22" s="20"/>
      <c r="L22" s="20"/>
      <c r="M22" s="20"/>
      <c r="N22" s="20">
        <v>1</v>
      </c>
      <c r="O22" s="20"/>
      <c r="P22" s="20"/>
      <c r="Q22" s="52">
        <f t="shared" si="2"/>
        <v>1</v>
      </c>
      <c r="R22" s="21" t="s">
        <v>253</v>
      </c>
      <c r="S22" s="20">
        <v>184</v>
      </c>
      <c r="T22" s="44">
        <v>9.1832061068702284</v>
      </c>
      <c r="U22" s="22">
        <f t="shared" si="1"/>
        <v>7176</v>
      </c>
      <c r="V22" s="4"/>
    </row>
    <row r="23" spans="1:22" ht="96" x14ac:dyDescent="0.2">
      <c r="A23" s="49">
        <f t="shared" si="0"/>
        <v>67660</v>
      </c>
      <c r="B23" s="10">
        <f t="shared" si="3"/>
        <v>15</v>
      </c>
      <c r="C23" s="18">
        <v>147</v>
      </c>
      <c r="D23" s="18">
        <v>67660</v>
      </c>
      <c r="E23" s="18" t="s">
        <v>70</v>
      </c>
      <c r="F23" s="19" t="s">
        <v>71</v>
      </c>
      <c r="G23" s="18" t="s">
        <v>10</v>
      </c>
      <c r="H23" s="14">
        <v>30</v>
      </c>
      <c r="I23" s="15" t="s">
        <v>11</v>
      </c>
      <c r="J23" s="20">
        <v>1</v>
      </c>
      <c r="K23" s="20"/>
      <c r="L23" s="20"/>
      <c r="M23" s="20"/>
      <c r="N23" s="20"/>
      <c r="O23" s="20"/>
      <c r="P23" s="20"/>
      <c r="Q23" s="52">
        <f t="shared" si="2"/>
        <v>1</v>
      </c>
      <c r="R23" s="21" t="s">
        <v>253</v>
      </c>
      <c r="S23" s="20">
        <v>184</v>
      </c>
      <c r="T23" s="44">
        <v>12.045801526717558</v>
      </c>
      <c r="U23" s="22">
        <f t="shared" si="1"/>
        <v>5520</v>
      </c>
      <c r="V23" s="4"/>
    </row>
    <row r="24" spans="1:22" ht="64" x14ac:dyDescent="0.2">
      <c r="A24" s="49">
        <f t="shared" si="0"/>
        <v>67661.100000000006</v>
      </c>
      <c r="B24" s="10">
        <f t="shared" si="3"/>
        <v>16</v>
      </c>
      <c r="C24" s="18">
        <v>148</v>
      </c>
      <c r="D24" s="18" t="s">
        <v>72</v>
      </c>
      <c r="E24" s="18" t="s">
        <v>73</v>
      </c>
      <c r="F24" s="19" t="s">
        <v>74</v>
      </c>
      <c r="G24" s="18" t="s">
        <v>10</v>
      </c>
      <c r="H24" s="14">
        <v>13</v>
      </c>
      <c r="I24" s="15" t="s">
        <v>11</v>
      </c>
      <c r="J24" s="20"/>
      <c r="K24" s="20"/>
      <c r="L24" s="20"/>
      <c r="M24" s="20"/>
      <c r="N24" s="20"/>
      <c r="O24" s="20">
        <v>1</v>
      </c>
      <c r="P24" s="20"/>
      <c r="Q24" s="52">
        <f t="shared" si="2"/>
        <v>1</v>
      </c>
      <c r="R24" s="21" t="s">
        <v>253</v>
      </c>
      <c r="S24" s="20">
        <v>184</v>
      </c>
      <c r="T24" s="44">
        <v>2.0839694656488548</v>
      </c>
      <c r="U24" s="22">
        <f t="shared" si="1"/>
        <v>2392</v>
      </c>
      <c r="V24" s="4"/>
    </row>
    <row r="25" spans="1:22" ht="64" x14ac:dyDescent="0.2">
      <c r="A25" s="49">
        <f t="shared" si="0"/>
        <v>67661.2</v>
      </c>
      <c r="B25" s="10">
        <f t="shared" si="3"/>
        <v>17</v>
      </c>
      <c r="C25" s="18">
        <v>149</v>
      </c>
      <c r="D25" s="18" t="s">
        <v>75</v>
      </c>
      <c r="E25" s="18" t="s">
        <v>76</v>
      </c>
      <c r="F25" s="19" t="s">
        <v>77</v>
      </c>
      <c r="G25" s="18" t="s">
        <v>10</v>
      </c>
      <c r="H25" s="14">
        <v>21</v>
      </c>
      <c r="I25" s="15" t="s">
        <v>11</v>
      </c>
      <c r="J25" s="20">
        <v>1</v>
      </c>
      <c r="K25" s="20"/>
      <c r="L25" s="20"/>
      <c r="M25" s="20"/>
      <c r="N25" s="20"/>
      <c r="O25" s="20"/>
      <c r="P25" s="20"/>
      <c r="Q25" s="52">
        <f t="shared" si="2"/>
        <v>1</v>
      </c>
      <c r="R25" s="21" t="s">
        <v>253</v>
      </c>
      <c r="S25" s="20">
        <v>184</v>
      </c>
      <c r="T25" s="44">
        <v>4.4809160305343507</v>
      </c>
      <c r="U25" s="22">
        <f t="shared" si="1"/>
        <v>3864</v>
      </c>
      <c r="V25" s="4"/>
    </row>
    <row r="26" spans="1:22" ht="112" x14ac:dyDescent="0.2">
      <c r="A26" s="49">
        <f t="shared" si="0"/>
        <v>67661.3</v>
      </c>
      <c r="B26" s="10">
        <f t="shared" si="3"/>
        <v>18</v>
      </c>
      <c r="C26" s="18">
        <v>150</v>
      </c>
      <c r="D26" s="18" t="s">
        <v>78</v>
      </c>
      <c r="E26" s="18" t="s">
        <v>79</v>
      </c>
      <c r="F26" s="19" t="s">
        <v>80</v>
      </c>
      <c r="G26" s="19" t="s">
        <v>81</v>
      </c>
      <c r="H26" s="14">
        <v>22</v>
      </c>
      <c r="I26" s="15">
        <v>22</v>
      </c>
      <c r="J26" s="20"/>
      <c r="K26" s="20"/>
      <c r="L26" s="20"/>
      <c r="M26" s="20"/>
      <c r="N26" s="20"/>
      <c r="O26" s="20">
        <v>2</v>
      </c>
      <c r="P26" s="20"/>
      <c r="Q26" s="52">
        <f t="shared" si="2"/>
        <v>2</v>
      </c>
      <c r="R26" s="21" t="s">
        <v>253</v>
      </c>
      <c r="S26" s="20">
        <v>184</v>
      </c>
      <c r="T26" s="44">
        <v>5.5725190839694658</v>
      </c>
      <c r="U26" s="22">
        <f t="shared" si="1"/>
        <v>8096</v>
      </c>
      <c r="V26" s="4"/>
    </row>
    <row r="27" spans="1:22" ht="80" x14ac:dyDescent="0.2">
      <c r="A27" s="49">
        <f t="shared" si="0"/>
        <v>67661.399999999994</v>
      </c>
      <c r="B27" s="10">
        <f t="shared" si="3"/>
        <v>19</v>
      </c>
      <c r="C27" s="18">
        <v>151</v>
      </c>
      <c r="D27" s="18" t="s">
        <v>82</v>
      </c>
      <c r="E27" s="18" t="s">
        <v>83</v>
      </c>
      <c r="F27" s="19" t="s">
        <v>84</v>
      </c>
      <c r="G27" s="18" t="s">
        <v>10</v>
      </c>
      <c r="H27" s="14">
        <v>30</v>
      </c>
      <c r="I27" s="15" t="s">
        <v>11</v>
      </c>
      <c r="J27" s="20"/>
      <c r="K27" s="20"/>
      <c r="L27" s="20"/>
      <c r="M27" s="20"/>
      <c r="N27" s="20"/>
      <c r="O27" s="20">
        <v>1</v>
      </c>
      <c r="P27" s="20"/>
      <c r="Q27" s="52">
        <f t="shared" si="2"/>
        <v>1</v>
      </c>
      <c r="R27" s="21" t="s">
        <v>253</v>
      </c>
      <c r="S27" s="20">
        <v>184</v>
      </c>
      <c r="T27" s="44">
        <v>17.396946564885496</v>
      </c>
      <c r="U27" s="22">
        <f t="shared" si="1"/>
        <v>5520</v>
      </c>
      <c r="V27" s="4"/>
    </row>
    <row r="28" spans="1:22" ht="192" x14ac:dyDescent="0.2">
      <c r="A28" s="49">
        <f t="shared" si="0"/>
        <v>67661.5</v>
      </c>
      <c r="B28" s="10">
        <f t="shared" si="3"/>
        <v>20</v>
      </c>
      <c r="C28" s="18">
        <v>152</v>
      </c>
      <c r="D28" s="18" t="s">
        <v>85</v>
      </c>
      <c r="E28" s="18" t="s">
        <v>86</v>
      </c>
      <c r="F28" s="19" t="s">
        <v>87</v>
      </c>
      <c r="G28" s="18" t="s">
        <v>10</v>
      </c>
      <c r="H28" s="14">
        <v>48</v>
      </c>
      <c r="I28" s="15" t="s">
        <v>11</v>
      </c>
      <c r="J28" s="20"/>
      <c r="K28" s="20"/>
      <c r="L28" s="20"/>
      <c r="M28" s="20"/>
      <c r="N28" s="20">
        <v>1</v>
      </c>
      <c r="O28" s="20"/>
      <c r="P28" s="20"/>
      <c r="Q28" s="52">
        <f t="shared" si="2"/>
        <v>1</v>
      </c>
      <c r="R28" s="21" t="s">
        <v>253</v>
      </c>
      <c r="S28" s="20">
        <v>184</v>
      </c>
      <c r="T28" s="44">
        <v>27.83969465648855</v>
      </c>
      <c r="U28" s="22">
        <f t="shared" si="1"/>
        <v>8832</v>
      </c>
      <c r="V28" s="4"/>
    </row>
    <row r="29" spans="1:22" ht="192" x14ac:dyDescent="0.2">
      <c r="A29" s="49">
        <f t="shared" si="0"/>
        <v>67661.600000000006</v>
      </c>
      <c r="B29" s="10">
        <f t="shared" si="3"/>
        <v>21</v>
      </c>
      <c r="C29" s="18">
        <v>153</v>
      </c>
      <c r="D29" s="18" t="s">
        <v>88</v>
      </c>
      <c r="E29" s="18" t="s">
        <v>86</v>
      </c>
      <c r="F29" s="19" t="s">
        <v>89</v>
      </c>
      <c r="G29" s="18" t="s">
        <v>10</v>
      </c>
      <c r="H29" s="14">
        <v>58</v>
      </c>
      <c r="I29" s="15" t="s">
        <v>11</v>
      </c>
      <c r="J29" s="20"/>
      <c r="K29" s="20"/>
      <c r="L29" s="20"/>
      <c r="M29" s="20"/>
      <c r="N29" s="20">
        <v>1</v>
      </c>
      <c r="O29" s="20"/>
      <c r="P29" s="20"/>
      <c r="Q29" s="52">
        <f t="shared" si="2"/>
        <v>1</v>
      </c>
      <c r="R29" s="21" t="s">
        <v>253</v>
      </c>
      <c r="S29" s="20">
        <v>184</v>
      </c>
      <c r="T29" s="44">
        <v>28.893129770992367</v>
      </c>
      <c r="U29" s="22">
        <f t="shared" si="1"/>
        <v>10672</v>
      </c>
      <c r="V29" s="4"/>
    </row>
    <row r="30" spans="1:22" ht="48" x14ac:dyDescent="0.2">
      <c r="A30" s="49">
        <f t="shared" si="0"/>
        <v>67663</v>
      </c>
      <c r="B30" s="10">
        <f t="shared" si="3"/>
        <v>22</v>
      </c>
      <c r="C30" s="18">
        <v>154</v>
      </c>
      <c r="D30" s="18">
        <v>67663</v>
      </c>
      <c r="E30" s="18" t="s">
        <v>90</v>
      </c>
      <c r="F30" s="19" t="s">
        <v>91</v>
      </c>
      <c r="G30" s="19" t="s">
        <v>92</v>
      </c>
      <c r="H30" s="14">
        <v>13</v>
      </c>
      <c r="I30" s="15">
        <v>13</v>
      </c>
      <c r="J30" s="20">
        <v>1</v>
      </c>
      <c r="K30" s="20"/>
      <c r="L30" s="20"/>
      <c r="M30" s="20"/>
      <c r="N30" s="20"/>
      <c r="O30" s="20"/>
      <c r="P30" s="20">
        <v>1</v>
      </c>
      <c r="Q30" s="52">
        <f t="shared" si="2"/>
        <v>2</v>
      </c>
      <c r="R30" s="21" t="s">
        <v>253</v>
      </c>
      <c r="S30" s="20">
        <v>184</v>
      </c>
      <c r="T30" s="44">
        <v>2.0916030534351147</v>
      </c>
      <c r="U30" s="22">
        <f t="shared" si="1"/>
        <v>4784</v>
      </c>
      <c r="V30" s="4"/>
    </row>
    <row r="31" spans="1:22" ht="112" x14ac:dyDescent="0.2">
      <c r="A31" s="49">
        <f t="shared" si="0"/>
        <v>67664</v>
      </c>
      <c r="B31" s="10">
        <f t="shared" si="3"/>
        <v>23</v>
      </c>
      <c r="C31" s="18">
        <v>155</v>
      </c>
      <c r="D31" s="18">
        <v>67664</v>
      </c>
      <c r="E31" s="18" t="s">
        <v>93</v>
      </c>
      <c r="F31" s="19" t="s">
        <v>94</v>
      </c>
      <c r="G31" s="19" t="s">
        <v>95</v>
      </c>
      <c r="H31" s="14">
        <v>26</v>
      </c>
      <c r="I31" s="15">
        <v>26</v>
      </c>
      <c r="J31" s="20"/>
      <c r="K31" s="20"/>
      <c r="L31" s="20"/>
      <c r="M31" s="20">
        <v>1</v>
      </c>
      <c r="N31" s="20">
        <v>2</v>
      </c>
      <c r="O31" s="20">
        <v>1</v>
      </c>
      <c r="P31" s="20"/>
      <c r="Q31" s="52">
        <f t="shared" si="2"/>
        <v>4</v>
      </c>
      <c r="R31" s="21" t="s">
        <v>253</v>
      </c>
      <c r="S31" s="20">
        <v>184</v>
      </c>
      <c r="T31" s="44">
        <v>9.8568702290076331</v>
      </c>
      <c r="U31" s="22">
        <f t="shared" si="1"/>
        <v>19136</v>
      </c>
      <c r="V31" s="4"/>
    </row>
    <row r="32" spans="1:22" ht="96" x14ac:dyDescent="0.2">
      <c r="A32" s="49">
        <f t="shared" si="0"/>
        <v>67665</v>
      </c>
      <c r="B32" s="10">
        <f t="shared" si="3"/>
        <v>24</v>
      </c>
      <c r="C32" s="18">
        <v>156</v>
      </c>
      <c r="D32" s="18">
        <v>67665</v>
      </c>
      <c r="E32" s="18" t="s">
        <v>76</v>
      </c>
      <c r="F32" s="19" t="s">
        <v>96</v>
      </c>
      <c r="G32" s="18" t="s">
        <v>10</v>
      </c>
      <c r="H32" s="14">
        <v>36</v>
      </c>
      <c r="I32" s="15" t="s">
        <v>11</v>
      </c>
      <c r="J32" s="20">
        <v>1</v>
      </c>
      <c r="K32" s="20"/>
      <c r="L32" s="20"/>
      <c r="M32" s="20"/>
      <c r="N32" s="20"/>
      <c r="O32" s="20"/>
      <c r="P32" s="20"/>
      <c r="Q32" s="52">
        <f t="shared" si="2"/>
        <v>1</v>
      </c>
      <c r="R32" s="21" t="s">
        <v>253</v>
      </c>
      <c r="S32" s="20">
        <v>184</v>
      </c>
      <c r="T32" s="44">
        <v>15.511450381679388</v>
      </c>
      <c r="U32" s="22">
        <f t="shared" si="1"/>
        <v>6624</v>
      </c>
      <c r="V32" s="4"/>
    </row>
    <row r="33" spans="1:28" ht="16" x14ac:dyDescent="0.2">
      <c r="A33" s="49">
        <f t="shared" si="0"/>
        <v>67666.100000000006</v>
      </c>
      <c r="B33" s="10">
        <f t="shared" si="3"/>
        <v>25</v>
      </c>
      <c r="C33" s="18">
        <v>157</v>
      </c>
      <c r="D33" s="18" t="s">
        <v>97</v>
      </c>
      <c r="E33" s="18" t="s">
        <v>98</v>
      </c>
      <c r="F33" s="19" t="s">
        <v>99</v>
      </c>
      <c r="G33" s="19" t="s">
        <v>100</v>
      </c>
      <c r="H33" s="14">
        <v>14</v>
      </c>
      <c r="I33" s="15">
        <v>14</v>
      </c>
      <c r="J33" s="20">
        <v>2</v>
      </c>
      <c r="K33" s="20">
        <v>2</v>
      </c>
      <c r="L33" s="20"/>
      <c r="M33" s="20"/>
      <c r="N33" s="20">
        <v>2</v>
      </c>
      <c r="O33" s="20">
        <v>1</v>
      </c>
      <c r="P33" s="20"/>
      <c r="Q33" s="52">
        <f t="shared" si="2"/>
        <v>7</v>
      </c>
      <c r="R33" s="21" t="s">
        <v>253</v>
      </c>
      <c r="S33" s="20">
        <v>184</v>
      </c>
      <c r="T33" s="44">
        <v>8.424209378407852</v>
      </c>
      <c r="U33" s="22">
        <f t="shared" si="1"/>
        <v>18032</v>
      </c>
      <c r="V33" s="4"/>
    </row>
    <row r="34" spans="1:28" ht="96" x14ac:dyDescent="0.2">
      <c r="A34" s="49">
        <f t="shared" si="0"/>
        <v>67666.2</v>
      </c>
      <c r="B34" s="10">
        <f t="shared" si="3"/>
        <v>26</v>
      </c>
      <c r="C34" s="18">
        <v>158</v>
      </c>
      <c r="D34" s="18" t="s">
        <v>101</v>
      </c>
      <c r="E34" s="18" t="s">
        <v>102</v>
      </c>
      <c r="F34" s="19" t="s">
        <v>103</v>
      </c>
      <c r="G34" s="18" t="s">
        <v>10</v>
      </c>
      <c r="H34" s="14">
        <v>17</v>
      </c>
      <c r="I34" s="15" t="s">
        <v>11</v>
      </c>
      <c r="J34" s="20">
        <v>1</v>
      </c>
      <c r="K34" s="20"/>
      <c r="L34" s="20"/>
      <c r="M34" s="20"/>
      <c r="N34" s="20"/>
      <c r="O34" s="20"/>
      <c r="P34" s="20"/>
      <c r="Q34" s="52">
        <f t="shared" si="2"/>
        <v>1</v>
      </c>
      <c r="R34" s="21" t="s">
        <v>253</v>
      </c>
      <c r="S34" s="20">
        <v>184</v>
      </c>
      <c r="T34" s="44">
        <v>2.8931297709923665</v>
      </c>
      <c r="U34" s="22">
        <f t="shared" si="1"/>
        <v>3128</v>
      </c>
      <c r="V34" s="4"/>
    </row>
    <row r="35" spans="1:28" ht="48" x14ac:dyDescent="0.2">
      <c r="A35" s="49">
        <f t="shared" si="0"/>
        <v>67666.3</v>
      </c>
      <c r="B35" s="10">
        <f t="shared" si="3"/>
        <v>27</v>
      </c>
      <c r="C35" s="18">
        <v>159</v>
      </c>
      <c r="D35" s="18" t="s">
        <v>104</v>
      </c>
      <c r="E35" s="18" t="s">
        <v>105</v>
      </c>
      <c r="F35" s="19" t="s">
        <v>106</v>
      </c>
      <c r="G35" s="19" t="s">
        <v>107</v>
      </c>
      <c r="H35" s="14">
        <v>22</v>
      </c>
      <c r="I35" s="15">
        <v>22</v>
      </c>
      <c r="J35" s="20"/>
      <c r="K35" s="20"/>
      <c r="L35" s="20"/>
      <c r="M35" s="20"/>
      <c r="N35" s="20">
        <v>2</v>
      </c>
      <c r="O35" s="20"/>
      <c r="P35" s="20"/>
      <c r="Q35" s="52">
        <f t="shared" si="2"/>
        <v>2</v>
      </c>
      <c r="R35" s="21" t="s">
        <v>253</v>
      </c>
      <c r="S35" s="20">
        <v>184</v>
      </c>
      <c r="T35" s="44">
        <v>13.858778625954198</v>
      </c>
      <c r="U35" s="22">
        <f t="shared" si="1"/>
        <v>8096</v>
      </c>
      <c r="V35" s="4"/>
    </row>
    <row r="36" spans="1:28" ht="32" x14ac:dyDescent="0.2">
      <c r="A36" s="49">
        <f t="shared" si="0"/>
        <v>67666.399999999994</v>
      </c>
      <c r="B36" s="10">
        <f t="shared" si="3"/>
        <v>28</v>
      </c>
      <c r="C36" s="20">
        <v>160</v>
      </c>
      <c r="D36" s="20" t="s">
        <v>108</v>
      </c>
      <c r="E36" s="18" t="s">
        <v>109</v>
      </c>
      <c r="F36" s="19" t="s">
        <v>110</v>
      </c>
      <c r="G36" s="18" t="s">
        <v>10</v>
      </c>
      <c r="H36" s="14">
        <v>30</v>
      </c>
      <c r="I36" s="15" t="s">
        <v>11</v>
      </c>
      <c r="J36" s="20">
        <v>1</v>
      </c>
      <c r="K36" s="20"/>
      <c r="L36" s="20"/>
      <c r="M36" s="20"/>
      <c r="N36" s="20"/>
      <c r="O36" s="20"/>
      <c r="P36" s="20"/>
      <c r="Q36" s="52">
        <f t="shared" si="2"/>
        <v>1</v>
      </c>
      <c r="R36" s="21" t="s">
        <v>253</v>
      </c>
      <c r="S36" s="20">
        <v>184</v>
      </c>
      <c r="T36" s="45">
        <v>22.091603053435115</v>
      </c>
      <c r="U36" s="22">
        <f t="shared" si="1"/>
        <v>5520</v>
      </c>
      <c r="V36" s="4"/>
    </row>
    <row r="37" spans="1:28" ht="48" x14ac:dyDescent="0.2">
      <c r="A37" s="49">
        <f t="shared" si="0"/>
        <v>67666.5</v>
      </c>
      <c r="B37" s="10">
        <f t="shared" si="3"/>
        <v>29</v>
      </c>
      <c r="C37" s="20">
        <v>161</v>
      </c>
      <c r="D37" s="20" t="s">
        <v>111</v>
      </c>
      <c r="E37" s="18" t="s">
        <v>98</v>
      </c>
      <c r="F37" s="19" t="s">
        <v>112</v>
      </c>
      <c r="G37" s="18" t="s">
        <v>10</v>
      </c>
      <c r="H37" s="14">
        <v>46</v>
      </c>
      <c r="I37" s="15" t="s">
        <v>11</v>
      </c>
      <c r="J37" s="20"/>
      <c r="K37" s="20"/>
      <c r="L37" s="20"/>
      <c r="M37" s="20"/>
      <c r="N37" s="20"/>
      <c r="O37" s="20">
        <v>1</v>
      </c>
      <c r="P37" s="20"/>
      <c r="Q37" s="52">
        <f t="shared" si="2"/>
        <v>1</v>
      </c>
      <c r="R37" s="21" t="s">
        <v>253</v>
      </c>
      <c r="S37" s="20">
        <v>184</v>
      </c>
      <c r="T37" s="45">
        <v>19.488549618320612</v>
      </c>
      <c r="U37" s="22">
        <f t="shared" si="1"/>
        <v>8464</v>
      </c>
      <c r="V37" s="4"/>
    </row>
    <row r="38" spans="1:28" ht="64" x14ac:dyDescent="0.2">
      <c r="A38" s="49">
        <f t="shared" si="0"/>
        <v>67667.100000000006</v>
      </c>
      <c r="B38" s="10">
        <f t="shared" si="3"/>
        <v>30</v>
      </c>
      <c r="C38" s="20">
        <v>162</v>
      </c>
      <c r="D38" s="20" t="s">
        <v>113</v>
      </c>
      <c r="E38" s="18" t="s">
        <v>114</v>
      </c>
      <c r="F38" s="19" t="s">
        <v>115</v>
      </c>
      <c r="G38" s="18" t="s">
        <v>10</v>
      </c>
      <c r="H38" s="14">
        <v>52</v>
      </c>
      <c r="I38" s="15" t="s">
        <v>11</v>
      </c>
      <c r="J38" s="20">
        <v>1</v>
      </c>
      <c r="K38" s="20"/>
      <c r="L38" s="20"/>
      <c r="M38" s="20"/>
      <c r="N38" s="20"/>
      <c r="O38" s="20"/>
      <c r="P38" s="20"/>
      <c r="Q38" s="52">
        <f t="shared" si="2"/>
        <v>1</v>
      </c>
      <c r="R38" s="21" t="s">
        <v>253</v>
      </c>
      <c r="S38" s="20">
        <v>184</v>
      </c>
      <c r="T38" s="45">
        <v>38.274809160305345</v>
      </c>
      <c r="U38" s="22">
        <f t="shared" si="1"/>
        <v>9568</v>
      </c>
      <c r="V38" s="4"/>
    </row>
    <row r="39" spans="1:28" ht="64" x14ac:dyDescent="0.2">
      <c r="A39" s="49">
        <f t="shared" si="0"/>
        <v>67667.199999999997</v>
      </c>
      <c r="B39" s="10">
        <f t="shared" si="3"/>
        <v>31</v>
      </c>
      <c r="C39" s="20">
        <v>163</v>
      </c>
      <c r="D39" s="20" t="s">
        <v>116</v>
      </c>
      <c r="E39" s="18" t="s">
        <v>117</v>
      </c>
      <c r="F39" s="19" t="s">
        <v>118</v>
      </c>
      <c r="G39" s="18" t="s">
        <v>10</v>
      </c>
      <c r="H39" s="14">
        <v>48</v>
      </c>
      <c r="I39" s="15" t="s">
        <v>11</v>
      </c>
      <c r="J39" s="20"/>
      <c r="K39" s="20"/>
      <c r="L39" s="20"/>
      <c r="M39" s="20"/>
      <c r="N39" s="20"/>
      <c r="O39" s="20">
        <v>1</v>
      </c>
      <c r="P39" s="20"/>
      <c r="Q39" s="52">
        <f t="shared" si="2"/>
        <v>1</v>
      </c>
      <c r="R39" s="21" t="s">
        <v>253</v>
      </c>
      <c r="S39" s="20">
        <v>184</v>
      </c>
      <c r="T39" s="45">
        <v>21.366412213740457</v>
      </c>
      <c r="U39" s="22">
        <f t="shared" si="1"/>
        <v>8832</v>
      </c>
      <c r="V39" s="4"/>
    </row>
    <row r="40" spans="1:28" ht="96" x14ac:dyDescent="0.2">
      <c r="A40" s="49">
        <f t="shared" si="0"/>
        <v>67668</v>
      </c>
      <c r="B40" s="10">
        <f t="shared" si="3"/>
        <v>32</v>
      </c>
      <c r="C40" s="20">
        <v>164</v>
      </c>
      <c r="D40" s="20">
        <v>67668</v>
      </c>
      <c r="E40" s="18" t="s">
        <v>119</v>
      </c>
      <c r="F40" s="19" t="s">
        <v>120</v>
      </c>
      <c r="G40" s="19" t="s">
        <v>121</v>
      </c>
      <c r="H40" s="14">
        <v>25</v>
      </c>
      <c r="I40" s="15">
        <v>25</v>
      </c>
      <c r="J40" s="20"/>
      <c r="K40" s="20"/>
      <c r="L40" s="20"/>
      <c r="M40" s="20">
        <v>2</v>
      </c>
      <c r="N40" s="20">
        <v>1</v>
      </c>
      <c r="O40" s="20"/>
      <c r="P40" s="20"/>
      <c r="Q40" s="52">
        <f t="shared" si="2"/>
        <v>3</v>
      </c>
      <c r="R40" s="21" t="s">
        <v>253</v>
      </c>
      <c r="S40" s="20">
        <v>184</v>
      </c>
      <c r="T40" s="45">
        <v>13.34351145038168</v>
      </c>
      <c r="U40" s="22">
        <f t="shared" si="1"/>
        <v>13800</v>
      </c>
      <c r="V40" s="4"/>
    </row>
    <row r="41" spans="1:28" ht="96" x14ac:dyDescent="0.2">
      <c r="A41" s="49">
        <f t="shared" si="0"/>
        <v>67668.100000000006</v>
      </c>
      <c r="B41" s="10">
        <f t="shared" si="3"/>
        <v>33</v>
      </c>
      <c r="C41" s="20">
        <v>165</v>
      </c>
      <c r="D41" s="20" t="s">
        <v>122</v>
      </c>
      <c r="E41" s="18" t="s">
        <v>123</v>
      </c>
      <c r="F41" s="19" t="s">
        <v>124</v>
      </c>
      <c r="G41" s="18" t="s">
        <v>10</v>
      </c>
      <c r="H41" s="14">
        <v>29</v>
      </c>
      <c r="I41" s="15" t="s">
        <v>11</v>
      </c>
      <c r="J41" s="20">
        <v>1</v>
      </c>
      <c r="K41" s="20"/>
      <c r="L41" s="20"/>
      <c r="M41" s="20"/>
      <c r="N41" s="20"/>
      <c r="O41" s="20"/>
      <c r="P41" s="20"/>
      <c r="Q41" s="52">
        <f t="shared" si="2"/>
        <v>1</v>
      </c>
      <c r="R41" s="21" t="s">
        <v>253</v>
      </c>
      <c r="S41" s="20">
        <v>184</v>
      </c>
      <c r="T41" s="45">
        <v>16.770992366412212</v>
      </c>
      <c r="U41" s="22">
        <f t="shared" si="1"/>
        <v>5336</v>
      </c>
      <c r="V41" s="4"/>
    </row>
    <row r="42" spans="1:28" ht="144" x14ac:dyDescent="0.2">
      <c r="A42" s="49">
        <f t="shared" si="0"/>
        <v>67668.2</v>
      </c>
      <c r="B42" s="10">
        <f t="shared" si="3"/>
        <v>34</v>
      </c>
      <c r="C42" s="20">
        <v>166</v>
      </c>
      <c r="D42" s="20" t="s">
        <v>125</v>
      </c>
      <c r="E42" s="18" t="s">
        <v>126</v>
      </c>
      <c r="F42" s="19" t="s">
        <v>127</v>
      </c>
      <c r="G42" s="19" t="s">
        <v>128</v>
      </c>
      <c r="H42" s="14">
        <v>36</v>
      </c>
      <c r="I42" s="15">
        <v>36</v>
      </c>
      <c r="J42" s="20">
        <v>1</v>
      </c>
      <c r="K42" s="20"/>
      <c r="L42" s="20"/>
      <c r="M42" s="20"/>
      <c r="N42" s="20"/>
      <c r="O42" s="20">
        <v>1</v>
      </c>
      <c r="P42" s="20"/>
      <c r="Q42" s="52">
        <f t="shared" si="2"/>
        <v>2</v>
      </c>
      <c r="R42" s="21" t="s">
        <v>253</v>
      </c>
      <c r="S42" s="20">
        <v>184</v>
      </c>
      <c r="T42" s="45">
        <v>25.480916030534353</v>
      </c>
      <c r="U42" s="22">
        <f t="shared" si="1"/>
        <v>13248</v>
      </c>
      <c r="V42" s="4"/>
    </row>
    <row r="43" spans="1:28" ht="112" x14ac:dyDescent="0.2">
      <c r="A43" s="49">
        <f t="shared" si="0"/>
        <v>67669</v>
      </c>
      <c r="B43" s="10">
        <f t="shared" si="3"/>
        <v>35</v>
      </c>
      <c r="C43" s="20">
        <v>167</v>
      </c>
      <c r="D43" s="20">
        <v>67669</v>
      </c>
      <c r="E43" s="18" t="s">
        <v>79</v>
      </c>
      <c r="F43" s="19" t="s">
        <v>129</v>
      </c>
      <c r="G43" s="18" t="s">
        <v>10</v>
      </c>
      <c r="H43" s="14">
        <v>31</v>
      </c>
      <c r="I43" s="15" t="s">
        <v>11</v>
      </c>
      <c r="J43" s="20">
        <v>1</v>
      </c>
      <c r="K43" s="20"/>
      <c r="L43" s="20"/>
      <c r="M43" s="20"/>
      <c r="N43" s="20"/>
      <c r="O43" s="20"/>
      <c r="P43" s="20"/>
      <c r="Q43" s="52">
        <f t="shared" si="2"/>
        <v>1</v>
      </c>
      <c r="R43" s="21" t="s">
        <v>253</v>
      </c>
      <c r="S43" s="20">
        <v>184</v>
      </c>
      <c r="T43" s="45">
        <v>25.587786259541986</v>
      </c>
      <c r="U43" s="22">
        <f t="shared" si="1"/>
        <v>5704</v>
      </c>
      <c r="V43" s="4"/>
    </row>
    <row r="44" spans="1:28" ht="192" x14ac:dyDescent="0.2">
      <c r="A44" s="49">
        <f t="shared" si="0"/>
        <v>67670</v>
      </c>
      <c r="B44" s="10">
        <f t="shared" si="3"/>
        <v>36</v>
      </c>
      <c r="C44" s="20">
        <v>168</v>
      </c>
      <c r="D44" s="20">
        <v>67670</v>
      </c>
      <c r="E44" s="18" t="s">
        <v>130</v>
      </c>
      <c r="F44" s="19" t="s">
        <v>131</v>
      </c>
      <c r="G44" s="18" t="s">
        <v>10</v>
      </c>
      <c r="H44" s="14">
        <v>53</v>
      </c>
      <c r="I44" s="15" t="s">
        <v>11</v>
      </c>
      <c r="J44" s="20">
        <v>1</v>
      </c>
      <c r="K44" s="20"/>
      <c r="L44" s="20"/>
      <c r="M44" s="20"/>
      <c r="N44" s="20"/>
      <c r="O44" s="20"/>
      <c r="P44" s="20"/>
      <c r="Q44" s="52">
        <f t="shared" si="2"/>
        <v>1</v>
      </c>
      <c r="R44" s="21" t="s">
        <v>253</v>
      </c>
      <c r="S44" s="20">
        <v>184</v>
      </c>
      <c r="T44" s="45">
        <v>31.511450381679388</v>
      </c>
      <c r="U44" s="22">
        <f t="shared" si="1"/>
        <v>9752</v>
      </c>
      <c r="V44" s="4"/>
    </row>
    <row r="45" spans="1:28" ht="128" x14ac:dyDescent="0.2">
      <c r="A45" s="49">
        <f t="shared" si="0"/>
        <v>67671</v>
      </c>
      <c r="B45" s="10">
        <f t="shared" si="3"/>
        <v>37</v>
      </c>
      <c r="C45" s="20">
        <v>169</v>
      </c>
      <c r="D45" s="20">
        <v>67671</v>
      </c>
      <c r="E45" s="18" t="s">
        <v>79</v>
      </c>
      <c r="F45" s="19" t="s">
        <v>132</v>
      </c>
      <c r="G45" s="18" t="s">
        <v>10</v>
      </c>
      <c r="H45" s="14">
        <v>34</v>
      </c>
      <c r="I45" s="15" t="s">
        <v>11</v>
      </c>
      <c r="J45" s="20">
        <v>1</v>
      </c>
      <c r="K45" s="20"/>
      <c r="L45" s="20"/>
      <c r="M45" s="20"/>
      <c r="N45" s="20"/>
      <c r="O45" s="20"/>
      <c r="P45" s="20"/>
      <c r="Q45" s="52">
        <f t="shared" si="2"/>
        <v>1</v>
      </c>
      <c r="R45" s="21" t="s">
        <v>253</v>
      </c>
      <c r="S45" s="20">
        <v>184</v>
      </c>
      <c r="T45" s="45">
        <v>21.206106870229007</v>
      </c>
      <c r="U45" s="22">
        <f t="shared" si="1"/>
        <v>6256</v>
      </c>
      <c r="V45" s="4"/>
    </row>
    <row r="46" spans="1:28" ht="112" x14ac:dyDescent="0.2">
      <c r="A46" s="49">
        <f t="shared" si="0"/>
        <v>67671.100000000006</v>
      </c>
      <c r="B46" s="10">
        <f t="shared" si="3"/>
        <v>38</v>
      </c>
      <c r="C46" s="20">
        <v>170</v>
      </c>
      <c r="D46" s="20" t="s">
        <v>133</v>
      </c>
      <c r="E46" s="18" t="s">
        <v>134</v>
      </c>
      <c r="F46" s="19" t="s">
        <v>135</v>
      </c>
      <c r="G46" s="18" t="s">
        <v>10</v>
      </c>
      <c r="H46" s="14">
        <v>23</v>
      </c>
      <c r="I46" s="15" t="s">
        <v>11</v>
      </c>
      <c r="J46" s="20"/>
      <c r="K46" s="20"/>
      <c r="L46" s="20"/>
      <c r="M46" s="20"/>
      <c r="N46" s="20"/>
      <c r="O46" s="20">
        <v>1</v>
      </c>
      <c r="P46" s="20"/>
      <c r="Q46" s="52">
        <f t="shared" si="2"/>
        <v>1</v>
      </c>
      <c r="R46" s="21" t="s">
        <v>253</v>
      </c>
      <c r="S46" s="20">
        <v>184</v>
      </c>
      <c r="T46" s="45">
        <v>3.6946564885496183</v>
      </c>
      <c r="U46" s="22">
        <f t="shared" si="1"/>
        <v>4232</v>
      </c>
      <c r="V46" s="4"/>
    </row>
    <row r="47" spans="1:28" s="5" customFormat="1" ht="112" x14ac:dyDescent="0.2">
      <c r="A47" s="49">
        <f t="shared" si="0"/>
        <v>67671.199999999997</v>
      </c>
      <c r="B47" s="10">
        <f t="shared" si="3"/>
        <v>39</v>
      </c>
      <c r="C47" s="20">
        <v>171</v>
      </c>
      <c r="D47" s="20" t="s">
        <v>136</v>
      </c>
      <c r="E47" s="18" t="s">
        <v>137</v>
      </c>
      <c r="F47" s="19" t="s">
        <v>138</v>
      </c>
      <c r="G47" s="18" t="s">
        <v>10</v>
      </c>
      <c r="H47" s="14">
        <v>28</v>
      </c>
      <c r="I47" s="15" t="s">
        <v>11</v>
      </c>
      <c r="J47" s="20"/>
      <c r="K47" s="20"/>
      <c r="L47" s="20"/>
      <c r="M47" s="20"/>
      <c r="N47" s="20"/>
      <c r="O47" s="20">
        <v>1</v>
      </c>
      <c r="P47" s="20"/>
      <c r="Q47" s="52">
        <f t="shared" si="2"/>
        <v>1</v>
      </c>
      <c r="R47" s="21" t="s">
        <v>253</v>
      </c>
      <c r="S47" s="20">
        <v>184</v>
      </c>
      <c r="T47" s="45">
        <v>4.4885496183206106</v>
      </c>
      <c r="U47" s="22">
        <f t="shared" si="1"/>
        <v>5152</v>
      </c>
      <c r="V47" s="4"/>
      <c r="W47" s="1"/>
      <c r="X47" s="1"/>
      <c r="Y47" s="1"/>
      <c r="Z47" s="1"/>
      <c r="AA47" s="4"/>
      <c r="AB47" s="1"/>
    </row>
    <row r="48" spans="1:28" s="5" customFormat="1" ht="48" x14ac:dyDescent="0.2">
      <c r="A48" s="49">
        <v>67672</v>
      </c>
      <c r="B48" s="10">
        <f t="shared" si="3"/>
        <v>40</v>
      </c>
      <c r="C48" s="20"/>
      <c r="D48" s="26">
        <v>67672</v>
      </c>
      <c r="E48" s="18" t="s">
        <v>257</v>
      </c>
      <c r="F48" s="27" t="s">
        <v>258</v>
      </c>
      <c r="G48" s="18" t="s">
        <v>10</v>
      </c>
      <c r="H48" s="28">
        <v>11</v>
      </c>
      <c r="I48" s="29"/>
      <c r="J48" s="20"/>
      <c r="K48" s="20">
        <v>1</v>
      </c>
      <c r="L48" s="20"/>
      <c r="M48" s="20"/>
      <c r="N48" s="20"/>
      <c r="O48" s="20"/>
      <c r="P48" s="20"/>
      <c r="Q48" s="52">
        <f t="shared" si="2"/>
        <v>1</v>
      </c>
      <c r="R48" s="21" t="s">
        <v>253</v>
      </c>
      <c r="S48" s="20">
        <v>184</v>
      </c>
      <c r="T48" s="45">
        <v>3.5</v>
      </c>
      <c r="U48" s="22">
        <f t="shared" si="1"/>
        <v>2024</v>
      </c>
      <c r="V48" s="4"/>
      <c r="W48" s="1"/>
      <c r="X48" s="1"/>
      <c r="Y48" s="1"/>
      <c r="Z48" s="1"/>
      <c r="AA48" s="4"/>
      <c r="AB48" s="1"/>
    </row>
    <row r="49" spans="1:28" s="5" customFormat="1" ht="55" customHeight="1" x14ac:dyDescent="0.2">
      <c r="A49" s="49">
        <f t="shared" si="0"/>
        <v>68101.100000000006</v>
      </c>
      <c r="B49" s="57">
        <f>B48+1</f>
        <v>41</v>
      </c>
      <c r="C49" s="18">
        <v>172</v>
      </c>
      <c r="D49" s="61" t="s">
        <v>9</v>
      </c>
      <c r="E49" s="61" t="s">
        <v>228</v>
      </c>
      <c r="F49" s="63" t="s">
        <v>227</v>
      </c>
      <c r="G49" s="61" t="s">
        <v>10</v>
      </c>
      <c r="H49" s="65">
        <v>38.700000000000003</v>
      </c>
      <c r="I49" s="55" t="s">
        <v>11</v>
      </c>
      <c r="J49" s="20">
        <v>1</v>
      </c>
      <c r="K49" s="20">
        <v>1</v>
      </c>
      <c r="L49" s="20">
        <v>1</v>
      </c>
      <c r="M49" s="20"/>
      <c r="N49" s="20"/>
      <c r="O49" s="20"/>
      <c r="P49" s="20"/>
      <c r="Q49" s="52">
        <f t="shared" si="2"/>
        <v>3</v>
      </c>
      <c r="R49" s="21" t="s">
        <v>255</v>
      </c>
      <c r="S49" s="20">
        <v>253</v>
      </c>
      <c r="T49" s="74">
        <v>11.187613843351548</v>
      </c>
      <c r="U49" s="22">
        <f t="shared" si="1"/>
        <v>29373.300000000003</v>
      </c>
      <c r="V49" s="4"/>
      <c r="W49" s="1"/>
      <c r="X49" s="1"/>
      <c r="Y49" s="1"/>
      <c r="Z49" s="1"/>
      <c r="AA49" s="4"/>
      <c r="AB49" s="1"/>
    </row>
    <row r="50" spans="1:28" s="5" customFormat="1" ht="55" customHeight="1" x14ac:dyDescent="0.2">
      <c r="A50" s="49"/>
      <c r="B50" s="58"/>
      <c r="C50" s="18"/>
      <c r="D50" s="62"/>
      <c r="E50" s="62"/>
      <c r="F50" s="64"/>
      <c r="G50" s="62"/>
      <c r="H50" s="66"/>
      <c r="I50" s="56"/>
      <c r="J50" s="20">
        <v>1</v>
      </c>
      <c r="K50" s="20"/>
      <c r="L50" s="20"/>
      <c r="M50" s="20"/>
      <c r="N50" s="20">
        <v>2</v>
      </c>
      <c r="O50" s="20">
        <v>1</v>
      </c>
      <c r="P50" s="20"/>
      <c r="Q50" s="52">
        <f>SUM(J50:P50)</f>
        <v>4</v>
      </c>
      <c r="R50" s="33" t="s">
        <v>256</v>
      </c>
      <c r="S50" s="20">
        <v>82</v>
      </c>
      <c r="T50" s="75"/>
      <c r="U50" s="22">
        <f>Q50*S50*H49</f>
        <v>12693.6</v>
      </c>
      <c r="V50" s="4"/>
      <c r="W50" s="1"/>
      <c r="X50" s="1"/>
      <c r="Y50" s="1"/>
      <c r="Z50" s="1"/>
      <c r="AA50" s="4"/>
      <c r="AB50" s="1"/>
    </row>
    <row r="51" spans="1:28" s="5" customFormat="1" ht="96" x14ac:dyDescent="0.2">
      <c r="A51" s="49">
        <f t="shared" si="0"/>
        <v>68101.2</v>
      </c>
      <c r="B51" s="10">
        <f>B49+1</f>
        <v>42</v>
      </c>
      <c r="C51" s="18">
        <v>173</v>
      </c>
      <c r="D51" s="18" t="s">
        <v>12</v>
      </c>
      <c r="E51" s="18" t="s">
        <v>139</v>
      </c>
      <c r="F51" s="19" t="s">
        <v>229</v>
      </c>
      <c r="G51" s="19" t="s">
        <v>232</v>
      </c>
      <c r="H51" s="14">
        <v>19.7</v>
      </c>
      <c r="I51" s="15">
        <v>19.899999999999999</v>
      </c>
      <c r="J51" s="20"/>
      <c r="K51" s="20">
        <v>1</v>
      </c>
      <c r="L51" s="20"/>
      <c r="M51" s="20">
        <v>1</v>
      </c>
      <c r="N51" s="20">
        <v>1</v>
      </c>
      <c r="O51" s="20"/>
      <c r="P51" s="20"/>
      <c r="Q51" s="52">
        <f t="shared" si="2"/>
        <v>3</v>
      </c>
      <c r="R51" s="21" t="s">
        <v>253</v>
      </c>
      <c r="S51" s="20">
        <v>184</v>
      </c>
      <c r="T51" s="45">
        <v>8.2305555555555561</v>
      </c>
      <c r="U51" s="22">
        <f>(H51+2*I51)*S51</f>
        <v>10948</v>
      </c>
      <c r="V51" s="4"/>
      <c r="W51" s="1"/>
      <c r="X51" s="1"/>
      <c r="Y51" s="1"/>
      <c r="Z51" s="1"/>
      <c r="AA51" s="4"/>
      <c r="AB51" s="1"/>
    </row>
    <row r="52" spans="1:28" s="5" customFormat="1" ht="96" x14ac:dyDescent="0.2">
      <c r="A52" s="49">
        <f t="shared" si="0"/>
        <v>68101.3</v>
      </c>
      <c r="B52" s="10">
        <f t="shared" si="3"/>
        <v>43</v>
      </c>
      <c r="C52" s="18">
        <v>174</v>
      </c>
      <c r="D52" s="18" t="s">
        <v>13</v>
      </c>
      <c r="E52" s="18" t="s">
        <v>139</v>
      </c>
      <c r="F52" s="19" t="s">
        <v>230</v>
      </c>
      <c r="G52" s="19" t="s">
        <v>231</v>
      </c>
      <c r="H52" s="14">
        <v>24.2</v>
      </c>
      <c r="I52" s="15">
        <v>24.4</v>
      </c>
      <c r="J52" s="20"/>
      <c r="K52" s="20">
        <v>1</v>
      </c>
      <c r="L52" s="20"/>
      <c r="M52" s="20"/>
      <c r="N52" s="20">
        <v>1</v>
      </c>
      <c r="O52" s="20">
        <v>1</v>
      </c>
      <c r="P52" s="20"/>
      <c r="Q52" s="52">
        <f t="shared" si="2"/>
        <v>3</v>
      </c>
      <c r="R52" s="21" t="s">
        <v>253</v>
      </c>
      <c r="S52" s="20">
        <v>184</v>
      </c>
      <c r="T52" s="45">
        <v>5.3361111111111112</v>
      </c>
      <c r="U52" s="22">
        <f>(H52+2*I52)*S52</f>
        <v>13432</v>
      </c>
      <c r="V52" s="4"/>
      <c r="W52" s="1"/>
      <c r="X52" s="1"/>
      <c r="Y52" s="1"/>
      <c r="Z52" s="1"/>
      <c r="AA52" s="4"/>
      <c r="AB52" s="1"/>
    </row>
    <row r="53" spans="1:28" s="5" customFormat="1" ht="144" x14ac:dyDescent="0.2">
      <c r="A53" s="49">
        <f t="shared" si="0"/>
        <v>68101.399999999994</v>
      </c>
      <c r="B53" s="10">
        <f t="shared" si="3"/>
        <v>44</v>
      </c>
      <c r="C53" s="18">
        <v>175</v>
      </c>
      <c r="D53" s="18" t="s">
        <v>14</v>
      </c>
      <c r="E53" s="18" t="s">
        <v>235</v>
      </c>
      <c r="F53" s="19" t="s">
        <v>233</v>
      </c>
      <c r="G53" s="19" t="s">
        <v>234</v>
      </c>
      <c r="H53" s="14">
        <v>44.5</v>
      </c>
      <c r="I53" s="15">
        <f>38.6+6.1</f>
        <v>44.7</v>
      </c>
      <c r="J53" s="20">
        <v>1</v>
      </c>
      <c r="K53" s="20"/>
      <c r="L53" s="20"/>
      <c r="M53" s="20"/>
      <c r="N53" s="20"/>
      <c r="O53" s="20">
        <v>1</v>
      </c>
      <c r="P53" s="20"/>
      <c r="Q53" s="52">
        <f t="shared" si="2"/>
        <v>2</v>
      </c>
      <c r="R53" s="21" t="s">
        <v>253</v>
      </c>
      <c r="S53" s="20">
        <v>184</v>
      </c>
      <c r="T53" s="45">
        <v>23.595833333333335</v>
      </c>
      <c r="U53" s="22">
        <f>(H53+I53)*S53</f>
        <v>16412.8</v>
      </c>
      <c r="V53" s="4"/>
      <c r="W53" s="1"/>
      <c r="X53" s="1"/>
      <c r="Y53" s="1"/>
      <c r="Z53" s="1"/>
      <c r="AA53" s="4"/>
      <c r="AB53" s="1"/>
    </row>
    <row r="54" spans="1:28" s="5" customFormat="1" ht="112" x14ac:dyDescent="0.2">
      <c r="A54" s="49">
        <f t="shared" si="0"/>
        <v>68102.100000000006</v>
      </c>
      <c r="B54" s="10">
        <f t="shared" si="3"/>
        <v>45</v>
      </c>
      <c r="C54" s="18">
        <v>176</v>
      </c>
      <c r="D54" s="18" t="s">
        <v>15</v>
      </c>
      <c r="E54" s="18" t="s">
        <v>139</v>
      </c>
      <c r="F54" s="19" t="s">
        <v>140</v>
      </c>
      <c r="G54" s="18" t="s">
        <v>10</v>
      </c>
      <c r="H54" s="14">
        <v>35.6</v>
      </c>
      <c r="I54" s="15" t="s">
        <v>11</v>
      </c>
      <c r="J54" s="20">
        <v>1</v>
      </c>
      <c r="K54" s="20"/>
      <c r="L54" s="20"/>
      <c r="M54" s="20"/>
      <c r="N54" s="20"/>
      <c r="O54" s="20"/>
      <c r="P54" s="20"/>
      <c r="Q54" s="52">
        <f t="shared" si="2"/>
        <v>1</v>
      </c>
      <c r="R54" s="21" t="s">
        <v>253</v>
      </c>
      <c r="S54" s="20">
        <v>184</v>
      </c>
      <c r="T54" s="45">
        <v>27.625</v>
      </c>
      <c r="U54" s="22">
        <f t="shared" ref="U54:U62" si="4">Q54*S54*H54</f>
        <v>6550.4000000000005</v>
      </c>
      <c r="V54" s="4"/>
      <c r="W54" s="1"/>
      <c r="X54" s="1"/>
      <c r="Y54" s="1"/>
      <c r="Z54" s="1"/>
      <c r="AA54" s="4"/>
      <c r="AB54" s="1"/>
    </row>
    <row r="55" spans="1:28" s="5" customFormat="1" ht="96" x14ac:dyDescent="0.2">
      <c r="A55" s="49">
        <f t="shared" si="0"/>
        <v>68102.2</v>
      </c>
      <c r="B55" s="10">
        <f t="shared" si="3"/>
        <v>46</v>
      </c>
      <c r="C55" s="18">
        <v>177</v>
      </c>
      <c r="D55" s="18" t="s">
        <v>16</v>
      </c>
      <c r="E55" s="18" t="s">
        <v>141</v>
      </c>
      <c r="F55" s="19" t="s">
        <v>142</v>
      </c>
      <c r="G55" s="18" t="s">
        <v>10</v>
      </c>
      <c r="H55" s="14">
        <v>24.1</v>
      </c>
      <c r="I55" s="15" t="s">
        <v>11</v>
      </c>
      <c r="J55" s="20"/>
      <c r="K55" s="20">
        <v>1</v>
      </c>
      <c r="L55" s="20"/>
      <c r="M55" s="20"/>
      <c r="N55" s="20"/>
      <c r="O55" s="20"/>
      <c r="P55" s="20"/>
      <c r="Q55" s="52">
        <f t="shared" si="2"/>
        <v>1</v>
      </c>
      <c r="R55" s="21" t="s">
        <v>253</v>
      </c>
      <c r="S55" s="20">
        <v>184</v>
      </c>
      <c r="T55" s="45">
        <v>21.008333333333301</v>
      </c>
      <c r="U55" s="22">
        <f t="shared" si="4"/>
        <v>4434.4000000000005</v>
      </c>
      <c r="V55" s="4"/>
      <c r="W55" s="1"/>
      <c r="X55" s="1"/>
      <c r="Y55" s="1"/>
      <c r="Z55" s="1"/>
      <c r="AA55" s="4"/>
      <c r="AB55" s="1"/>
    </row>
    <row r="56" spans="1:28" s="5" customFormat="1" ht="80" x14ac:dyDescent="0.2">
      <c r="A56" s="49">
        <f t="shared" si="0"/>
        <v>68102.3</v>
      </c>
      <c r="B56" s="10">
        <f t="shared" si="3"/>
        <v>47</v>
      </c>
      <c r="C56" s="18">
        <v>178</v>
      </c>
      <c r="D56" s="18" t="s">
        <v>17</v>
      </c>
      <c r="E56" s="18" t="s">
        <v>143</v>
      </c>
      <c r="F56" s="19" t="s">
        <v>236</v>
      </c>
      <c r="G56" s="18" t="s">
        <v>10</v>
      </c>
      <c r="H56" s="14">
        <v>24.8</v>
      </c>
      <c r="I56" s="15" t="s">
        <v>11</v>
      </c>
      <c r="J56" s="20"/>
      <c r="K56" s="20"/>
      <c r="L56" s="20"/>
      <c r="M56" s="20">
        <v>1</v>
      </c>
      <c r="N56" s="20">
        <v>1</v>
      </c>
      <c r="O56" s="20"/>
      <c r="P56" s="20"/>
      <c r="Q56" s="52">
        <f t="shared" si="2"/>
        <v>2</v>
      </c>
      <c r="R56" s="21" t="s">
        <v>253</v>
      </c>
      <c r="S56" s="20">
        <v>184</v>
      </c>
      <c r="T56" s="45">
        <v>22</v>
      </c>
      <c r="U56" s="22">
        <f t="shared" si="4"/>
        <v>9126.4</v>
      </c>
      <c r="V56" s="4"/>
      <c r="W56" s="1"/>
      <c r="X56" s="1"/>
      <c r="Y56" s="1"/>
      <c r="Z56" s="1"/>
      <c r="AA56" s="4"/>
      <c r="AB56" s="1"/>
    </row>
    <row r="57" spans="1:28" s="5" customFormat="1" ht="80" x14ac:dyDescent="0.2">
      <c r="A57" s="49">
        <f t="shared" si="0"/>
        <v>68103.100000000006</v>
      </c>
      <c r="B57" s="10">
        <f t="shared" si="3"/>
        <v>48</v>
      </c>
      <c r="C57" s="18">
        <v>179</v>
      </c>
      <c r="D57" s="18" t="s">
        <v>18</v>
      </c>
      <c r="E57" s="18" t="s">
        <v>139</v>
      </c>
      <c r="F57" s="19" t="s">
        <v>237</v>
      </c>
      <c r="G57" s="18" t="s">
        <v>10</v>
      </c>
      <c r="H57" s="14">
        <v>21.1</v>
      </c>
      <c r="I57" s="15" t="s">
        <v>11</v>
      </c>
      <c r="J57" s="20"/>
      <c r="K57" s="20">
        <v>1</v>
      </c>
      <c r="L57" s="20"/>
      <c r="M57" s="20"/>
      <c r="N57" s="20"/>
      <c r="O57" s="20"/>
      <c r="P57" s="20"/>
      <c r="Q57" s="52">
        <f t="shared" si="2"/>
        <v>1</v>
      </c>
      <c r="R57" s="21" t="s">
        <v>253</v>
      </c>
      <c r="S57" s="20">
        <v>184</v>
      </c>
      <c r="T57" s="45">
        <v>36.200000000000003</v>
      </c>
      <c r="U57" s="22">
        <f t="shared" si="4"/>
        <v>3882.4</v>
      </c>
      <c r="V57" s="4"/>
      <c r="W57" s="1"/>
      <c r="X57" s="1"/>
      <c r="Y57" s="1"/>
      <c r="Z57" s="1"/>
      <c r="AA57" s="4"/>
      <c r="AB57" s="1"/>
    </row>
    <row r="58" spans="1:28" s="5" customFormat="1" ht="80" x14ac:dyDescent="0.2">
      <c r="A58" s="49">
        <f t="shared" si="0"/>
        <v>68103.199999999997</v>
      </c>
      <c r="B58" s="10">
        <f t="shared" si="3"/>
        <v>49</v>
      </c>
      <c r="C58" s="18">
        <v>180</v>
      </c>
      <c r="D58" s="18" t="s">
        <v>144</v>
      </c>
      <c r="E58" s="18" t="s">
        <v>145</v>
      </c>
      <c r="F58" s="19" t="s">
        <v>146</v>
      </c>
      <c r="G58" s="19" t="s">
        <v>147</v>
      </c>
      <c r="H58" s="14">
        <v>16.3</v>
      </c>
      <c r="I58" s="15">
        <v>16.5</v>
      </c>
      <c r="J58" s="20"/>
      <c r="K58" s="20">
        <v>1</v>
      </c>
      <c r="L58" s="20"/>
      <c r="M58" s="20">
        <v>1</v>
      </c>
      <c r="N58" s="20">
        <v>2</v>
      </c>
      <c r="O58" s="20">
        <v>1</v>
      </c>
      <c r="P58" s="20"/>
      <c r="Q58" s="52">
        <f t="shared" si="2"/>
        <v>5</v>
      </c>
      <c r="R58" s="21" t="s">
        <v>253</v>
      </c>
      <c r="S58" s="20">
        <v>184</v>
      </c>
      <c r="T58" s="45">
        <v>19.611666666666668</v>
      </c>
      <c r="U58" s="22">
        <f>(4*H58+I58)*S58</f>
        <v>15032.800000000001</v>
      </c>
      <c r="V58" s="4"/>
      <c r="W58" s="1"/>
      <c r="X58" s="1"/>
      <c r="Y58" s="1"/>
      <c r="Z58" s="1"/>
      <c r="AA58" s="4"/>
      <c r="AB58" s="1"/>
    </row>
    <row r="59" spans="1:28" s="5" customFormat="1" ht="80" x14ac:dyDescent="0.2">
      <c r="A59" s="49">
        <f t="shared" si="0"/>
        <v>68103.3</v>
      </c>
      <c r="B59" s="10">
        <f t="shared" si="3"/>
        <v>50</v>
      </c>
      <c r="C59" s="18">
        <v>181</v>
      </c>
      <c r="D59" s="18" t="s">
        <v>19</v>
      </c>
      <c r="E59" s="18" t="s">
        <v>239</v>
      </c>
      <c r="F59" s="19" t="s">
        <v>238</v>
      </c>
      <c r="G59" s="18" t="s">
        <v>10</v>
      </c>
      <c r="H59" s="14">
        <v>18.399999999999999</v>
      </c>
      <c r="I59" s="15" t="s">
        <v>11</v>
      </c>
      <c r="J59" s="20"/>
      <c r="K59" s="20">
        <v>1</v>
      </c>
      <c r="L59" s="20"/>
      <c r="M59" s="20"/>
      <c r="N59" s="20"/>
      <c r="O59" s="20"/>
      <c r="P59" s="20"/>
      <c r="Q59" s="52">
        <f t="shared" si="2"/>
        <v>1</v>
      </c>
      <c r="R59" s="21" t="s">
        <v>253</v>
      </c>
      <c r="S59" s="20">
        <v>184</v>
      </c>
      <c r="T59" s="45">
        <v>2.3916666666666666</v>
      </c>
      <c r="U59" s="22">
        <f t="shared" si="4"/>
        <v>3385.6</v>
      </c>
      <c r="V59" s="4"/>
      <c r="W59" s="1"/>
      <c r="X59" s="1"/>
      <c r="Y59" s="1"/>
      <c r="Z59" s="1"/>
      <c r="AA59" s="4"/>
      <c r="AB59" s="1"/>
    </row>
    <row r="60" spans="1:28" s="5" customFormat="1" ht="112" x14ac:dyDescent="0.2">
      <c r="A60" s="49">
        <f t="shared" si="0"/>
        <v>68103.399999999994</v>
      </c>
      <c r="B60" s="10">
        <f t="shared" si="3"/>
        <v>51</v>
      </c>
      <c r="C60" s="18">
        <v>182</v>
      </c>
      <c r="D60" s="18" t="s">
        <v>20</v>
      </c>
      <c r="E60" s="18" t="s">
        <v>148</v>
      </c>
      <c r="F60" s="19" t="s">
        <v>240</v>
      </c>
      <c r="G60" s="18" t="s">
        <v>10</v>
      </c>
      <c r="H60" s="14">
        <v>35.4</v>
      </c>
      <c r="I60" s="15" t="s">
        <v>11</v>
      </c>
      <c r="J60" s="20"/>
      <c r="K60" s="20"/>
      <c r="L60" s="20"/>
      <c r="M60" s="20"/>
      <c r="N60" s="20">
        <v>1</v>
      </c>
      <c r="O60" s="20">
        <v>1</v>
      </c>
      <c r="P60" s="20"/>
      <c r="Q60" s="52">
        <f t="shared" si="2"/>
        <v>2</v>
      </c>
      <c r="R60" s="21" t="s">
        <v>253</v>
      </c>
      <c r="S60" s="20">
        <v>184</v>
      </c>
      <c r="T60" s="45">
        <v>1.6</v>
      </c>
      <c r="U60" s="22">
        <f t="shared" si="4"/>
        <v>13027.199999999999</v>
      </c>
      <c r="V60" s="4"/>
      <c r="W60" s="1"/>
      <c r="X60" s="1"/>
      <c r="Y60" s="1"/>
      <c r="Z60" s="1"/>
      <c r="AA60" s="4"/>
      <c r="AB60" s="1"/>
    </row>
    <row r="61" spans="1:28" s="5" customFormat="1" ht="96" x14ac:dyDescent="0.2">
      <c r="A61" s="49">
        <f t="shared" si="0"/>
        <v>68103.600000000006</v>
      </c>
      <c r="B61" s="10">
        <f t="shared" si="3"/>
        <v>52</v>
      </c>
      <c r="C61" s="18">
        <v>183</v>
      </c>
      <c r="D61" s="18" t="s">
        <v>21</v>
      </c>
      <c r="E61" s="18" t="s">
        <v>148</v>
      </c>
      <c r="F61" s="19" t="s">
        <v>149</v>
      </c>
      <c r="G61" s="18" t="s">
        <v>10</v>
      </c>
      <c r="H61" s="14">
        <v>33.1</v>
      </c>
      <c r="I61" s="15" t="s">
        <v>11</v>
      </c>
      <c r="J61" s="20"/>
      <c r="K61" s="20"/>
      <c r="L61" s="20"/>
      <c r="M61" s="20">
        <v>1</v>
      </c>
      <c r="N61" s="20">
        <v>1</v>
      </c>
      <c r="O61" s="20"/>
      <c r="P61" s="20"/>
      <c r="Q61" s="52">
        <f t="shared" si="2"/>
        <v>2</v>
      </c>
      <c r="R61" s="21" t="s">
        <v>253</v>
      </c>
      <c r="S61" s="20">
        <v>184</v>
      </c>
      <c r="T61" s="45">
        <v>11.045833333333333</v>
      </c>
      <c r="U61" s="22">
        <f t="shared" si="4"/>
        <v>12180.800000000001</v>
      </c>
      <c r="V61" s="4"/>
      <c r="W61" s="1"/>
      <c r="X61" s="1"/>
      <c r="Y61" s="1"/>
      <c r="Z61" s="1"/>
      <c r="AA61" s="4"/>
      <c r="AB61" s="1"/>
    </row>
    <row r="62" spans="1:28" s="5" customFormat="1" ht="40" customHeight="1" x14ac:dyDescent="0.2">
      <c r="A62" s="49">
        <f t="shared" si="0"/>
        <v>68104.100000000006</v>
      </c>
      <c r="B62" s="57">
        <f t="shared" si="3"/>
        <v>53</v>
      </c>
      <c r="C62" s="18">
        <v>184</v>
      </c>
      <c r="D62" s="61" t="s">
        <v>150</v>
      </c>
      <c r="E62" s="61" t="s">
        <v>151</v>
      </c>
      <c r="F62" s="63" t="s">
        <v>152</v>
      </c>
      <c r="G62" s="61" t="s">
        <v>10</v>
      </c>
      <c r="H62" s="65">
        <v>19.5</v>
      </c>
      <c r="I62" s="55" t="s">
        <v>11</v>
      </c>
      <c r="J62" s="20"/>
      <c r="K62" s="20">
        <v>1</v>
      </c>
      <c r="L62" s="20"/>
      <c r="M62" s="20"/>
      <c r="N62" s="20"/>
      <c r="O62" s="20"/>
      <c r="P62" s="20"/>
      <c r="Q62" s="52">
        <f t="shared" si="2"/>
        <v>1</v>
      </c>
      <c r="R62" s="21" t="s">
        <v>253</v>
      </c>
      <c r="S62" s="20">
        <v>184</v>
      </c>
      <c r="T62" s="74">
        <v>1.44</v>
      </c>
      <c r="U62" s="22">
        <f t="shared" si="4"/>
        <v>3588</v>
      </c>
      <c r="V62" s="4"/>
      <c r="W62" s="1"/>
      <c r="X62" s="1"/>
      <c r="Y62" s="1"/>
      <c r="Z62" s="1"/>
      <c r="AA62" s="4"/>
      <c r="AB62" s="1"/>
    </row>
    <row r="63" spans="1:28" s="5" customFormat="1" ht="40" customHeight="1" x14ac:dyDescent="0.2">
      <c r="A63" s="49"/>
      <c r="B63" s="68"/>
      <c r="C63" s="18"/>
      <c r="D63" s="69"/>
      <c r="E63" s="69"/>
      <c r="F63" s="70"/>
      <c r="G63" s="69"/>
      <c r="H63" s="71"/>
      <c r="I63" s="67"/>
      <c r="J63" s="20">
        <v>1</v>
      </c>
      <c r="K63" s="20"/>
      <c r="L63" s="20">
        <v>1</v>
      </c>
      <c r="M63" s="20">
        <v>1</v>
      </c>
      <c r="N63" s="20"/>
      <c r="O63" s="20"/>
      <c r="P63" s="20"/>
      <c r="Q63" s="52">
        <f t="shared" ref="Q63:Q64" si="5">SUM(J63:P63)</f>
        <v>3</v>
      </c>
      <c r="R63" s="21" t="s">
        <v>255</v>
      </c>
      <c r="S63" s="20">
        <v>253</v>
      </c>
      <c r="T63" s="76"/>
      <c r="U63" s="22">
        <f>Q63*S63*H62</f>
        <v>14800.5</v>
      </c>
      <c r="V63" s="4"/>
      <c r="W63" s="1"/>
      <c r="X63" s="1"/>
      <c r="Y63" s="1"/>
      <c r="Z63" s="1"/>
      <c r="AA63" s="4"/>
      <c r="AB63" s="1"/>
    </row>
    <row r="64" spans="1:28" s="5" customFormat="1" ht="40" customHeight="1" x14ac:dyDescent="0.2">
      <c r="A64" s="49"/>
      <c r="B64" s="58"/>
      <c r="C64" s="18"/>
      <c r="D64" s="62"/>
      <c r="E64" s="62"/>
      <c r="F64" s="64"/>
      <c r="G64" s="62"/>
      <c r="H64" s="66"/>
      <c r="I64" s="56"/>
      <c r="J64" s="20">
        <v>1</v>
      </c>
      <c r="K64" s="20"/>
      <c r="L64" s="20"/>
      <c r="M64" s="20"/>
      <c r="N64" s="20">
        <v>2</v>
      </c>
      <c r="O64" s="20">
        <v>1</v>
      </c>
      <c r="P64" s="20"/>
      <c r="Q64" s="52">
        <f t="shared" si="5"/>
        <v>4</v>
      </c>
      <c r="R64" s="33" t="s">
        <v>256</v>
      </c>
      <c r="S64" s="20">
        <v>82</v>
      </c>
      <c r="T64" s="75"/>
      <c r="U64" s="22">
        <f>Q64*S64*H62</f>
        <v>6396</v>
      </c>
      <c r="V64" s="4"/>
      <c r="W64" s="1"/>
      <c r="X64" s="1"/>
      <c r="Y64" s="1"/>
      <c r="Z64" s="1"/>
      <c r="AA64" s="4"/>
      <c r="AB64" s="1"/>
    </row>
    <row r="65" spans="1:28" s="5" customFormat="1" ht="96" x14ac:dyDescent="0.2">
      <c r="A65" s="49">
        <f t="shared" si="0"/>
        <v>68104.2</v>
      </c>
      <c r="B65" s="10">
        <f>B62+1</f>
        <v>54</v>
      </c>
      <c r="C65" s="18">
        <v>185</v>
      </c>
      <c r="D65" s="18" t="s">
        <v>153</v>
      </c>
      <c r="E65" s="18" t="s">
        <v>151</v>
      </c>
      <c r="F65" s="19" t="s">
        <v>154</v>
      </c>
      <c r="G65" s="18" t="s">
        <v>10</v>
      </c>
      <c r="H65" s="14">
        <v>20.399999999999999</v>
      </c>
      <c r="I65" s="15" t="s">
        <v>11</v>
      </c>
      <c r="J65" s="20"/>
      <c r="K65" s="20">
        <v>1</v>
      </c>
      <c r="L65" s="20"/>
      <c r="M65" s="20"/>
      <c r="N65" s="20"/>
      <c r="O65" s="20"/>
      <c r="P65" s="20"/>
      <c r="Q65" s="52">
        <f t="shared" si="2"/>
        <v>1</v>
      </c>
      <c r="R65" s="21" t="s">
        <v>253</v>
      </c>
      <c r="S65" s="20">
        <v>184</v>
      </c>
      <c r="T65" s="45">
        <v>3.6749999999999998</v>
      </c>
      <c r="U65" s="22">
        <f t="shared" ref="U65:U71" si="6">Q65*S65*H65</f>
        <v>3753.6</v>
      </c>
      <c r="V65" s="4"/>
      <c r="W65" s="1"/>
      <c r="X65" s="1"/>
      <c r="Y65" s="1"/>
      <c r="Z65" s="1"/>
      <c r="AA65" s="4"/>
      <c r="AB65" s="1"/>
    </row>
    <row r="66" spans="1:28" s="5" customFormat="1" ht="160" x14ac:dyDescent="0.2">
      <c r="A66" s="49">
        <f t="shared" si="0"/>
        <v>68104.3</v>
      </c>
      <c r="B66" s="10">
        <f t="shared" si="3"/>
        <v>55</v>
      </c>
      <c r="C66" s="18">
        <v>186</v>
      </c>
      <c r="D66" s="18" t="s">
        <v>155</v>
      </c>
      <c r="E66" s="18" t="s">
        <v>156</v>
      </c>
      <c r="F66" s="19" t="s">
        <v>157</v>
      </c>
      <c r="G66" s="18" t="s">
        <v>10</v>
      </c>
      <c r="H66" s="14">
        <v>30.5</v>
      </c>
      <c r="I66" s="15" t="s">
        <v>11</v>
      </c>
      <c r="J66" s="20"/>
      <c r="K66" s="20"/>
      <c r="L66" s="20"/>
      <c r="M66" s="20"/>
      <c r="N66" s="20">
        <v>1</v>
      </c>
      <c r="O66" s="20">
        <v>1</v>
      </c>
      <c r="P66" s="20"/>
      <c r="Q66" s="52">
        <f t="shared" si="2"/>
        <v>2</v>
      </c>
      <c r="R66" s="21" t="s">
        <v>253</v>
      </c>
      <c r="S66" s="20">
        <v>184</v>
      </c>
      <c r="T66" s="45">
        <v>1.03</v>
      </c>
      <c r="U66" s="22">
        <f t="shared" si="6"/>
        <v>11224</v>
      </c>
      <c r="V66" s="4"/>
      <c r="W66" s="1"/>
      <c r="X66" s="1"/>
      <c r="Y66" s="1"/>
      <c r="Z66" s="1"/>
      <c r="AA66" s="4"/>
      <c r="AB66" s="1"/>
    </row>
    <row r="67" spans="1:28" s="5" customFormat="1" ht="80" x14ac:dyDescent="0.2">
      <c r="A67" s="49">
        <f t="shared" si="0"/>
        <v>68104.399999999994</v>
      </c>
      <c r="B67" s="10">
        <f t="shared" si="3"/>
        <v>56</v>
      </c>
      <c r="C67" s="18">
        <v>187</v>
      </c>
      <c r="D67" s="18" t="s">
        <v>158</v>
      </c>
      <c r="E67" s="18" t="s">
        <v>156</v>
      </c>
      <c r="F67" s="19" t="s">
        <v>159</v>
      </c>
      <c r="G67" s="18" t="s">
        <v>10</v>
      </c>
      <c r="H67" s="14">
        <v>17</v>
      </c>
      <c r="I67" s="15" t="s">
        <v>11</v>
      </c>
      <c r="J67" s="20"/>
      <c r="K67" s="20"/>
      <c r="L67" s="20"/>
      <c r="M67" s="20">
        <v>0</v>
      </c>
      <c r="N67" s="20">
        <v>1</v>
      </c>
      <c r="O67" s="20"/>
      <c r="P67" s="20"/>
      <c r="Q67" s="52">
        <f t="shared" si="2"/>
        <v>1</v>
      </c>
      <c r="R67" s="21" t="s">
        <v>253</v>
      </c>
      <c r="S67" s="20">
        <v>184</v>
      </c>
      <c r="T67" s="45">
        <v>36.625</v>
      </c>
      <c r="U67" s="22">
        <f t="shared" si="6"/>
        <v>3128</v>
      </c>
      <c r="V67" s="4"/>
      <c r="W67" s="1"/>
      <c r="X67" s="1"/>
      <c r="Y67" s="1"/>
      <c r="Z67" s="1"/>
      <c r="AA67" s="4"/>
      <c r="AB67" s="1"/>
    </row>
    <row r="68" spans="1:28" s="5" customFormat="1" ht="64" x14ac:dyDescent="0.2">
      <c r="A68" s="49">
        <f t="shared" si="0"/>
        <v>68105.100000000006</v>
      </c>
      <c r="B68" s="10">
        <f t="shared" si="3"/>
        <v>57</v>
      </c>
      <c r="C68" s="18">
        <v>188</v>
      </c>
      <c r="D68" s="18" t="s">
        <v>160</v>
      </c>
      <c r="E68" s="18" t="s">
        <v>161</v>
      </c>
      <c r="F68" s="19" t="s">
        <v>162</v>
      </c>
      <c r="G68" s="18" t="s">
        <v>10</v>
      </c>
      <c r="H68" s="14">
        <v>8.4</v>
      </c>
      <c r="I68" s="15" t="s">
        <v>11</v>
      </c>
      <c r="J68" s="20"/>
      <c r="K68" s="20">
        <v>1</v>
      </c>
      <c r="L68" s="20"/>
      <c r="M68" s="20"/>
      <c r="N68" s="20"/>
      <c r="O68" s="20"/>
      <c r="P68" s="20"/>
      <c r="Q68" s="52">
        <f t="shared" si="2"/>
        <v>1</v>
      </c>
      <c r="R68" s="21" t="s">
        <v>253</v>
      </c>
      <c r="S68" s="20">
        <v>184</v>
      </c>
      <c r="T68" s="45">
        <v>1.01</v>
      </c>
      <c r="U68" s="22">
        <f t="shared" si="6"/>
        <v>1545.6000000000001</v>
      </c>
      <c r="V68" s="4"/>
      <c r="W68" s="1"/>
      <c r="X68" s="1"/>
      <c r="Y68" s="1"/>
      <c r="Z68" s="1"/>
      <c r="AA68" s="4"/>
      <c r="AB68" s="1"/>
    </row>
    <row r="69" spans="1:28" s="5" customFormat="1" ht="64" x14ac:dyDescent="0.2">
      <c r="A69" s="49">
        <f t="shared" si="0"/>
        <v>68105.2</v>
      </c>
      <c r="B69" s="10">
        <f t="shared" si="3"/>
        <v>58</v>
      </c>
      <c r="C69" s="18">
        <v>189</v>
      </c>
      <c r="D69" s="18" t="s">
        <v>163</v>
      </c>
      <c r="E69" s="18" t="s">
        <v>161</v>
      </c>
      <c r="F69" s="19" t="s">
        <v>164</v>
      </c>
      <c r="G69" s="18" t="s">
        <v>10</v>
      </c>
      <c r="H69" s="14">
        <v>8</v>
      </c>
      <c r="I69" s="15" t="s">
        <v>11</v>
      </c>
      <c r="J69" s="20"/>
      <c r="K69" s="20"/>
      <c r="L69" s="20"/>
      <c r="M69" s="20"/>
      <c r="N69" s="20">
        <v>1</v>
      </c>
      <c r="O69" s="20"/>
      <c r="P69" s="20"/>
      <c r="Q69" s="52">
        <f t="shared" si="2"/>
        <v>1</v>
      </c>
      <c r="R69" s="21" t="s">
        <v>253</v>
      </c>
      <c r="S69" s="20">
        <v>184</v>
      </c>
      <c r="T69" s="45">
        <v>1.23</v>
      </c>
      <c r="U69" s="22">
        <f t="shared" si="6"/>
        <v>1472</v>
      </c>
      <c r="V69" s="4"/>
      <c r="W69" s="1"/>
      <c r="X69" s="1"/>
      <c r="Y69" s="1"/>
      <c r="Z69" s="1"/>
      <c r="AA69" s="4"/>
      <c r="AB69" s="1"/>
    </row>
    <row r="70" spans="1:28" s="5" customFormat="1" ht="96" x14ac:dyDescent="0.2">
      <c r="A70" s="49">
        <f t="shared" si="0"/>
        <v>68105.3</v>
      </c>
      <c r="B70" s="10">
        <f t="shared" si="3"/>
        <v>59</v>
      </c>
      <c r="C70" s="18">
        <v>190</v>
      </c>
      <c r="D70" s="18" t="s">
        <v>165</v>
      </c>
      <c r="E70" s="18" t="s">
        <v>151</v>
      </c>
      <c r="F70" s="19" t="s">
        <v>166</v>
      </c>
      <c r="G70" s="18" t="s">
        <v>10</v>
      </c>
      <c r="H70" s="14">
        <v>16.600000000000001</v>
      </c>
      <c r="I70" s="15" t="s">
        <v>11</v>
      </c>
      <c r="J70" s="20"/>
      <c r="K70" s="20"/>
      <c r="L70" s="20"/>
      <c r="M70" s="20">
        <v>1</v>
      </c>
      <c r="N70" s="20">
        <v>1</v>
      </c>
      <c r="O70" s="20"/>
      <c r="P70" s="20"/>
      <c r="Q70" s="52">
        <f t="shared" si="2"/>
        <v>2</v>
      </c>
      <c r="R70" s="21" t="s">
        <v>253</v>
      </c>
      <c r="S70" s="20">
        <v>184</v>
      </c>
      <c r="T70" s="45">
        <v>4.8875000000000002</v>
      </c>
      <c r="U70" s="22">
        <f t="shared" si="6"/>
        <v>6108.8</v>
      </c>
      <c r="V70" s="4"/>
      <c r="W70" s="1"/>
      <c r="X70" s="1"/>
      <c r="Y70" s="1"/>
      <c r="Z70" s="1"/>
      <c r="AA70" s="4"/>
      <c r="AB70" s="1"/>
    </row>
    <row r="71" spans="1:28" s="5" customFormat="1" ht="36" customHeight="1" x14ac:dyDescent="0.2">
      <c r="A71" s="49">
        <f t="shared" si="0"/>
        <v>68105.399999999994</v>
      </c>
      <c r="B71" s="57">
        <f t="shared" si="3"/>
        <v>60</v>
      </c>
      <c r="C71" s="18">
        <v>191</v>
      </c>
      <c r="D71" s="61" t="s">
        <v>167</v>
      </c>
      <c r="E71" s="61" t="s">
        <v>156</v>
      </c>
      <c r="F71" s="63" t="s">
        <v>168</v>
      </c>
      <c r="G71" s="61" t="s">
        <v>10</v>
      </c>
      <c r="H71" s="65">
        <v>13.6</v>
      </c>
      <c r="I71" s="55" t="s">
        <v>11</v>
      </c>
      <c r="J71" s="20"/>
      <c r="K71" s="20">
        <v>1</v>
      </c>
      <c r="L71" s="20"/>
      <c r="M71" s="20"/>
      <c r="N71" s="20">
        <v>1</v>
      </c>
      <c r="O71" s="20"/>
      <c r="P71" s="20"/>
      <c r="Q71" s="52">
        <f t="shared" si="2"/>
        <v>2</v>
      </c>
      <c r="R71" s="21" t="s">
        <v>253</v>
      </c>
      <c r="S71" s="20">
        <v>184</v>
      </c>
      <c r="T71" s="74">
        <v>1.61</v>
      </c>
      <c r="U71" s="22">
        <f t="shared" si="6"/>
        <v>5004.8</v>
      </c>
      <c r="V71" s="4"/>
      <c r="W71" s="1"/>
      <c r="X71" s="1"/>
      <c r="Y71" s="1"/>
      <c r="Z71" s="1"/>
      <c r="AA71" s="4"/>
      <c r="AB71" s="1"/>
    </row>
    <row r="72" spans="1:28" s="5" customFormat="1" ht="41.25" customHeight="1" x14ac:dyDescent="0.2">
      <c r="A72" s="49"/>
      <c r="B72" s="58"/>
      <c r="C72" s="18"/>
      <c r="D72" s="62"/>
      <c r="E72" s="62"/>
      <c r="F72" s="64"/>
      <c r="G72" s="62"/>
      <c r="H72" s="66"/>
      <c r="I72" s="56"/>
      <c r="J72" s="20"/>
      <c r="K72" s="20"/>
      <c r="L72" s="20"/>
      <c r="M72" s="20"/>
      <c r="N72" s="20"/>
      <c r="O72" s="20">
        <v>1</v>
      </c>
      <c r="P72" s="20"/>
      <c r="Q72" s="52">
        <f t="shared" si="2"/>
        <v>1</v>
      </c>
      <c r="R72" s="33" t="s">
        <v>256</v>
      </c>
      <c r="S72" s="20">
        <v>82</v>
      </c>
      <c r="T72" s="75"/>
      <c r="U72" s="22">
        <f>Q72*S72*H71</f>
        <v>1115.2</v>
      </c>
      <c r="V72" s="4"/>
      <c r="W72" s="1"/>
      <c r="X72" s="1"/>
      <c r="Y72" s="1"/>
      <c r="Z72" s="1"/>
      <c r="AA72" s="4"/>
      <c r="AB72" s="1"/>
    </row>
    <row r="73" spans="1:28" s="5" customFormat="1" ht="128" x14ac:dyDescent="0.2">
      <c r="A73" s="49">
        <f t="shared" si="0"/>
        <v>68105.5</v>
      </c>
      <c r="B73" s="10">
        <f>B71+1</f>
        <v>61</v>
      </c>
      <c r="C73" s="18">
        <v>192</v>
      </c>
      <c r="D73" s="18" t="s">
        <v>169</v>
      </c>
      <c r="E73" s="18" t="s">
        <v>156</v>
      </c>
      <c r="F73" s="19" t="s">
        <v>170</v>
      </c>
      <c r="G73" s="18" t="s">
        <v>10</v>
      </c>
      <c r="H73" s="14">
        <v>25.2</v>
      </c>
      <c r="I73" s="15" t="s">
        <v>11</v>
      </c>
      <c r="J73" s="20"/>
      <c r="K73" s="20"/>
      <c r="L73" s="20"/>
      <c r="M73" s="20"/>
      <c r="N73" s="20">
        <v>1</v>
      </c>
      <c r="O73" s="20"/>
      <c r="P73" s="20"/>
      <c r="Q73" s="52">
        <f t="shared" si="2"/>
        <v>1</v>
      </c>
      <c r="R73" s="21" t="s">
        <v>253</v>
      </c>
      <c r="S73" s="20">
        <v>184</v>
      </c>
      <c r="T73" s="45">
        <v>6.2833333333333332</v>
      </c>
      <c r="U73" s="22">
        <f>Q73*S73*H73</f>
        <v>4636.8</v>
      </c>
      <c r="V73" s="4"/>
      <c r="W73" s="1"/>
      <c r="X73" s="1"/>
      <c r="Y73" s="1"/>
      <c r="Z73" s="1"/>
      <c r="AA73" s="4"/>
      <c r="AB73" s="1"/>
    </row>
    <row r="74" spans="1:28" s="5" customFormat="1" ht="48" x14ac:dyDescent="0.2">
      <c r="A74" s="49">
        <f t="shared" ref="A74:A104" si="7">IF(ISNUMBER(FIND("-",D74,1)),LEFT(D74,FIND("-",D74,1)-1)+RIGHT(D74,1)/10,D74)</f>
        <v>68105.600000000006</v>
      </c>
      <c r="B74" s="10">
        <f t="shared" si="3"/>
        <v>62</v>
      </c>
      <c r="C74" s="18">
        <v>193</v>
      </c>
      <c r="D74" s="18" t="s">
        <v>171</v>
      </c>
      <c r="E74" s="18" t="s">
        <v>172</v>
      </c>
      <c r="F74" s="19" t="s">
        <v>173</v>
      </c>
      <c r="G74" s="18" t="s">
        <v>10</v>
      </c>
      <c r="H74" s="14">
        <v>9</v>
      </c>
      <c r="I74" s="15" t="s">
        <v>11</v>
      </c>
      <c r="J74" s="20"/>
      <c r="K74" s="20">
        <v>1</v>
      </c>
      <c r="L74" s="20"/>
      <c r="M74" s="20"/>
      <c r="N74" s="20">
        <v>1</v>
      </c>
      <c r="O74" s="20"/>
      <c r="P74" s="20"/>
      <c r="Q74" s="52">
        <f t="shared" si="2"/>
        <v>2</v>
      </c>
      <c r="R74" s="21" t="s">
        <v>253</v>
      </c>
      <c r="S74" s="20">
        <v>184</v>
      </c>
      <c r="T74" s="45">
        <v>1.02</v>
      </c>
      <c r="U74" s="22">
        <f>Q74*S74*H74</f>
        <v>3312</v>
      </c>
      <c r="V74" s="4"/>
      <c r="W74" s="1"/>
      <c r="X74" s="1"/>
      <c r="Y74" s="1"/>
      <c r="Z74" s="1"/>
      <c r="AA74" s="4"/>
      <c r="AB74" s="1"/>
    </row>
    <row r="75" spans="1:28" s="5" customFormat="1" ht="55" customHeight="1" x14ac:dyDescent="0.2">
      <c r="A75" s="49">
        <f t="shared" si="7"/>
        <v>68105.7</v>
      </c>
      <c r="B75" s="57">
        <f t="shared" si="3"/>
        <v>63</v>
      </c>
      <c r="C75" s="18">
        <v>194</v>
      </c>
      <c r="D75" s="61" t="s">
        <v>174</v>
      </c>
      <c r="E75" s="61" t="s">
        <v>156</v>
      </c>
      <c r="F75" s="63" t="s">
        <v>175</v>
      </c>
      <c r="G75" s="61" t="s">
        <v>10</v>
      </c>
      <c r="H75" s="65">
        <v>23.6</v>
      </c>
      <c r="I75" s="55" t="s">
        <v>11</v>
      </c>
      <c r="J75" s="20"/>
      <c r="K75" s="20"/>
      <c r="L75" s="20">
        <v>1</v>
      </c>
      <c r="M75" s="20">
        <v>1</v>
      </c>
      <c r="N75" s="20"/>
      <c r="O75" s="20">
        <v>1</v>
      </c>
      <c r="P75" s="20"/>
      <c r="Q75" s="52">
        <f t="shared" si="2"/>
        <v>3</v>
      </c>
      <c r="R75" s="21" t="s">
        <v>255</v>
      </c>
      <c r="S75" s="20">
        <v>253</v>
      </c>
      <c r="T75" s="74">
        <v>1.6003683241252302</v>
      </c>
      <c r="U75" s="22">
        <f>Q75*S75*H75</f>
        <v>17912.400000000001</v>
      </c>
      <c r="V75" s="1"/>
      <c r="W75" s="1"/>
      <c r="X75" s="1"/>
      <c r="Y75" s="1"/>
      <c r="Z75" s="1"/>
      <c r="AA75" s="4"/>
      <c r="AB75" s="1"/>
    </row>
    <row r="76" spans="1:28" s="5" customFormat="1" ht="55" customHeight="1" x14ac:dyDescent="0.2">
      <c r="A76" s="49"/>
      <c r="B76" s="58"/>
      <c r="C76" s="18"/>
      <c r="D76" s="62"/>
      <c r="E76" s="62"/>
      <c r="F76" s="64"/>
      <c r="G76" s="62"/>
      <c r="H76" s="66"/>
      <c r="I76" s="56"/>
      <c r="J76" s="20"/>
      <c r="K76" s="20">
        <v>1</v>
      </c>
      <c r="L76" s="20"/>
      <c r="M76" s="20"/>
      <c r="N76" s="20">
        <v>1</v>
      </c>
      <c r="O76" s="20">
        <v>1</v>
      </c>
      <c r="P76" s="20"/>
      <c r="Q76" s="52">
        <f t="shared" ref="Q76" si="8">SUM(J76:P76)</f>
        <v>3</v>
      </c>
      <c r="R76" s="33" t="s">
        <v>256</v>
      </c>
      <c r="S76" s="20">
        <v>82</v>
      </c>
      <c r="T76" s="75"/>
      <c r="U76" s="22">
        <f>Q76*S76*H75</f>
        <v>5805.6</v>
      </c>
      <c r="V76" s="1"/>
      <c r="W76" s="1"/>
      <c r="X76" s="1"/>
      <c r="Y76" s="1"/>
      <c r="Z76" s="1"/>
      <c r="AA76" s="4"/>
      <c r="AB76" s="1"/>
    </row>
    <row r="77" spans="1:28" s="5" customFormat="1" ht="160" x14ac:dyDescent="0.2">
      <c r="A77" s="49">
        <f t="shared" si="7"/>
        <v>68106</v>
      </c>
      <c r="B77" s="10">
        <f>B75+1</f>
        <v>64</v>
      </c>
      <c r="C77" s="18">
        <v>195</v>
      </c>
      <c r="D77" s="18">
        <v>68106</v>
      </c>
      <c r="E77" s="18" t="s">
        <v>176</v>
      </c>
      <c r="F77" s="19" t="s">
        <v>177</v>
      </c>
      <c r="G77" s="18" t="s">
        <v>10</v>
      </c>
      <c r="H77" s="14">
        <v>38.799999999999997</v>
      </c>
      <c r="I77" s="15" t="s">
        <v>11</v>
      </c>
      <c r="J77" s="20"/>
      <c r="K77" s="20">
        <v>1</v>
      </c>
      <c r="L77" s="20"/>
      <c r="M77" s="20"/>
      <c r="N77" s="20"/>
      <c r="O77" s="20"/>
      <c r="P77" s="20"/>
      <c r="Q77" s="52">
        <f t="shared" si="2"/>
        <v>1</v>
      </c>
      <c r="R77" s="21" t="s">
        <v>253</v>
      </c>
      <c r="S77" s="20">
        <v>184</v>
      </c>
      <c r="T77" s="45">
        <v>12.875</v>
      </c>
      <c r="U77" s="22">
        <f t="shared" ref="U77:U87" si="9">Q77*S77*H77</f>
        <v>7139.2</v>
      </c>
      <c r="V77" s="4"/>
      <c r="W77" s="1"/>
      <c r="X77" s="1"/>
      <c r="Y77" s="1"/>
      <c r="Z77" s="1"/>
      <c r="AA77" s="4"/>
      <c r="AB77" s="1"/>
    </row>
    <row r="78" spans="1:28" s="5" customFormat="1" ht="112" x14ac:dyDescent="0.2">
      <c r="A78" s="49">
        <f t="shared" si="7"/>
        <v>68107.100000000006</v>
      </c>
      <c r="B78" s="10">
        <f t="shared" ref="B78:B104" si="10">B77+1</f>
        <v>65</v>
      </c>
      <c r="C78" s="18">
        <v>196</v>
      </c>
      <c r="D78" s="18" t="s">
        <v>178</v>
      </c>
      <c r="E78" s="18" t="s">
        <v>179</v>
      </c>
      <c r="F78" s="19" t="s">
        <v>180</v>
      </c>
      <c r="G78" s="18" t="s">
        <v>10</v>
      </c>
      <c r="H78" s="14">
        <v>31.7</v>
      </c>
      <c r="I78" s="15" t="s">
        <v>11</v>
      </c>
      <c r="J78" s="20"/>
      <c r="K78" s="20">
        <v>1</v>
      </c>
      <c r="L78" s="20"/>
      <c r="M78" s="20"/>
      <c r="N78" s="20"/>
      <c r="O78" s="20"/>
      <c r="P78" s="20"/>
      <c r="Q78" s="52">
        <f t="shared" si="2"/>
        <v>1</v>
      </c>
      <c r="R78" s="21" t="s">
        <v>253</v>
      </c>
      <c r="S78" s="20">
        <v>184</v>
      </c>
      <c r="T78" s="45">
        <v>22.508333333333301</v>
      </c>
      <c r="U78" s="22">
        <f t="shared" si="9"/>
        <v>5832.8</v>
      </c>
      <c r="V78" s="4"/>
      <c r="W78" s="1"/>
      <c r="X78" s="1"/>
      <c r="Y78" s="1"/>
      <c r="Z78" s="1"/>
      <c r="AA78" s="4"/>
      <c r="AB78" s="1"/>
    </row>
    <row r="79" spans="1:28" s="5" customFormat="1" ht="160" x14ac:dyDescent="0.2">
      <c r="A79" s="49">
        <f t="shared" si="7"/>
        <v>68107.199999999997</v>
      </c>
      <c r="B79" s="10">
        <f t="shared" si="10"/>
        <v>66</v>
      </c>
      <c r="C79" s="18">
        <v>197</v>
      </c>
      <c r="D79" s="18" t="s">
        <v>181</v>
      </c>
      <c r="E79" s="18" t="s">
        <v>182</v>
      </c>
      <c r="F79" s="19" t="s">
        <v>183</v>
      </c>
      <c r="G79" s="18" t="s">
        <v>10</v>
      </c>
      <c r="H79" s="14">
        <v>45.8</v>
      </c>
      <c r="I79" s="15" t="s">
        <v>11</v>
      </c>
      <c r="J79" s="20"/>
      <c r="K79" s="20">
        <v>1</v>
      </c>
      <c r="L79" s="20"/>
      <c r="M79" s="20"/>
      <c r="N79" s="20"/>
      <c r="O79" s="20"/>
      <c r="P79" s="20"/>
      <c r="Q79" s="52">
        <f t="shared" si="2"/>
        <v>1</v>
      </c>
      <c r="R79" s="21" t="s">
        <v>253</v>
      </c>
      <c r="S79" s="20">
        <v>184</v>
      </c>
      <c r="T79" s="45">
        <v>25.441666666666698</v>
      </c>
      <c r="U79" s="22">
        <f t="shared" si="9"/>
        <v>8427.1999999999989</v>
      </c>
      <c r="V79" s="4"/>
      <c r="W79" s="1"/>
      <c r="X79" s="1"/>
      <c r="Y79" s="1"/>
      <c r="Z79" s="1"/>
      <c r="AA79" s="4"/>
      <c r="AB79" s="1"/>
    </row>
    <row r="80" spans="1:28" s="5" customFormat="1" ht="112" x14ac:dyDescent="0.2">
      <c r="A80" s="49">
        <f t="shared" si="7"/>
        <v>68107.3</v>
      </c>
      <c r="B80" s="10">
        <f t="shared" si="10"/>
        <v>67</v>
      </c>
      <c r="C80" s="18">
        <v>198</v>
      </c>
      <c r="D80" s="18" t="s">
        <v>184</v>
      </c>
      <c r="E80" s="18" t="s">
        <v>185</v>
      </c>
      <c r="F80" s="19" t="s">
        <v>186</v>
      </c>
      <c r="G80" s="18" t="s">
        <v>10</v>
      </c>
      <c r="H80" s="14">
        <v>31.3</v>
      </c>
      <c r="I80" s="15" t="s">
        <v>11</v>
      </c>
      <c r="J80" s="20"/>
      <c r="K80" s="20"/>
      <c r="L80" s="20"/>
      <c r="M80" s="20"/>
      <c r="N80" s="20">
        <v>1</v>
      </c>
      <c r="O80" s="20"/>
      <c r="P80" s="20"/>
      <c r="Q80" s="52">
        <f t="shared" ref="Q80:Q104" si="11">SUM(J80:P80)</f>
        <v>1</v>
      </c>
      <c r="R80" s="21" t="s">
        <v>253</v>
      </c>
      <c r="S80" s="20">
        <v>184</v>
      </c>
      <c r="T80" s="45">
        <v>1.08</v>
      </c>
      <c r="U80" s="22">
        <f t="shared" si="9"/>
        <v>5759.2</v>
      </c>
      <c r="V80" s="4"/>
      <c r="W80" s="1"/>
      <c r="X80" s="1"/>
      <c r="Y80" s="1"/>
      <c r="Z80" s="1"/>
      <c r="AA80" s="4"/>
      <c r="AB80" s="1"/>
    </row>
    <row r="81" spans="1:28" s="5" customFormat="1" ht="144" x14ac:dyDescent="0.2">
      <c r="A81" s="49">
        <f t="shared" si="7"/>
        <v>68107.399999999994</v>
      </c>
      <c r="B81" s="10">
        <f t="shared" si="10"/>
        <v>68</v>
      </c>
      <c r="C81" s="20">
        <v>199</v>
      </c>
      <c r="D81" s="20" t="s">
        <v>187</v>
      </c>
      <c r="E81" s="18" t="s">
        <v>188</v>
      </c>
      <c r="F81" s="19" t="s">
        <v>189</v>
      </c>
      <c r="G81" s="18" t="s">
        <v>10</v>
      </c>
      <c r="H81" s="14">
        <v>40.4</v>
      </c>
      <c r="I81" s="15" t="s">
        <v>11</v>
      </c>
      <c r="J81" s="20"/>
      <c r="K81" s="20"/>
      <c r="L81" s="20"/>
      <c r="M81" s="20"/>
      <c r="N81" s="20"/>
      <c r="O81" s="20">
        <v>1</v>
      </c>
      <c r="P81" s="20"/>
      <c r="Q81" s="52">
        <f t="shared" si="11"/>
        <v>1</v>
      </c>
      <c r="R81" s="21" t="s">
        <v>253</v>
      </c>
      <c r="S81" s="20">
        <v>184</v>
      </c>
      <c r="T81" s="45">
        <v>35.141666666666701</v>
      </c>
      <c r="U81" s="22">
        <f t="shared" si="9"/>
        <v>7433.5999999999995</v>
      </c>
      <c r="V81" s="4"/>
      <c r="W81" s="1"/>
      <c r="X81" s="1"/>
      <c r="Y81" s="1"/>
      <c r="Z81" s="1"/>
      <c r="AA81" s="4"/>
      <c r="AB81" s="1"/>
    </row>
    <row r="82" spans="1:28" s="5" customFormat="1" ht="112" x14ac:dyDescent="0.2">
      <c r="A82" s="49">
        <f t="shared" si="7"/>
        <v>68108.100000000006</v>
      </c>
      <c r="B82" s="10">
        <f t="shared" si="10"/>
        <v>69</v>
      </c>
      <c r="C82" s="20">
        <v>200</v>
      </c>
      <c r="D82" s="20" t="s">
        <v>190</v>
      </c>
      <c r="E82" s="18" t="s">
        <v>191</v>
      </c>
      <c r="F82" s="19" t="s">
        <v>192</v>
      </c>
      <c r="G82" s="18" t="s">
        <v>10</v>
      </c>
      <c r="H82" s="14">
        <v>30</v>
      </c>
      <c r="I82" s="15" t="s">
        <v>11</v>
      </c>
      <c r="J82" s="20"/>
      <c r="K82" s="20">
        <v>1</v>
      </c>
      <c r="L82" s="20"/>
      <c r="M82" s="20"/>
      <c r="N82" s="20"/>
      <c r="O82" s="20"/>
      <c r="P82" s="20"/>
      <c r="Q82" s="52">
        <f t="shared" si="11"/>
        <v>1</v>
      </c>
      <c r="R82" s="21" t="s">
        <v>253</v>
      </c>
      <c r="S82" s="20">
        <v>184</v>
      </c>
      <c r="T82" s="45">
        <v>1.9083333333333334</v>
      </c>
      <c r="U82" s="22">
        <f t="shared" si="9"/>
        <v>5520</v>
      </c>
      <c r="V82" s="4"/>
      <c r="W82" s="1"/>
      <c r="X82" s="1"/>
      <c r="Y82" s="1"/>
      <c r="Z82" s="1"/>
      <c r="AA82" s="4"/>
      <c r="AB82" s="1"/>
    </row>
    <row r="83" spans="1:28" s="5" customFormat="1" ht="128" x14ac:dyDescent="0.2">
      <c r="A83" s="49">
        <f t="shared" si="7"/>
        <v>68108.2</v>
      </c>
      <c r="B83" s="10">
        <f t="shared" si="10"/>
        <v>70</v>
      </c>
      <c r="C83" s="20">
        <v>201</v>
      </c>
      <c r="D83" s="20" t="s">
        <v>193</v>
      </c>
      <c r="E83" s="18" t="s">
        <v>191</v>
      </c>
      <c r="F83" s="19" t="s">
        <v>194</v>
      </c>
      <c r="G83" s="18" t="s">
        <v>10</v>
      </c>
      <c r="H83" s="14">
        <v>28.8</v>
      </c>
      <c r="I83" s="15" t="s">
        <v>11</v>
      </c>
      <c r="J83" s="20"/>
      <c r="K83" s="20">
        <v>1</v>
      </c>
      <c r="L83" s="20"/>
      <c r="M83" s="20"/>
      <c r="N83" s="20"/>
      <c r="O83" s="20"/>
      <c r="P83" s="20"/>
      <c r="Q83" s="52">
        <f t="shared" si="11"/>
        <v>1</v>
      </c>
      <c r="R83" s="21" t="s">
        <v>253</v>
      </c>
      <c r="S83" s="20">
        <v>184</v>
      </c>
      <c r="T83" s="45">
        <v>1.1499999999999999</v>
      </c>
      <c r="U83" s="22">
        <f t="shared" si="9"/>
        <v>5299.2</v>
      </c>
      <c r="V83" s="4"/>
      <c r="W83" s="1"/>
      <c r="X83" s="1"/>
      <c r="Y83" s="1"/>
      <c r="Z83" s="1"/>
      <c r="AA83" s="4"/>
      <c r="AB83" s="1"/>
    </row>
    <row r="84" spans="1:28" s="5" customFormat="1" ht="144" x14ac:dyDescent="0.2">
      <c r="A84" s="49">
        <f t="shared" si="7"/>
        <v>68108.3</v>
      </c>
      <c r="B84" s="10">
        <f t="shared" si="10"/>
        <v>71</v>
      </c>
      <c r="C84" s="20">
        <v>202</v>
      </c>
      <c r="D84" s="20" t="s">
        <v>195</v>
      </c>
      <c r="E84" s="18" t="s">
        <v>196</v>
      </c>
      <c r="F84" s="19" t="s">
        <v>197</v>
      </c>
      <c r="G84" s="18" t="s">
        <v>10</v>
      </c>
      <c r="H84" s="14">
        <v>26.2</v>
      </c>
      <c r="I84" s="15" t="s">
        <v>11</v>
      </c>
      <c r="J84" s="20"/>
      <c r="K84" s="20">
        <v>1</v>
      </c>
      <c r="L84" s="20"/>
      <c r="M84" s="20"/>
      <c r="N84" s="20"/>
      <c r="O84" s="20"/>
      <c r="P84" s="20"/>
      <c r="Q84" s="52">
        <f t="shared" si="11"/>
        <v>1</v>
      </c>
      <c r="R84" s="21" t="s">
        <v>253</v>
      </c>
      <c r="S84" s="20">
        <v>184</v>
      </c>
      <c r="T84" s="45">
        <v>13.85</v>
      </c>
      <c r="U84" s="22">
        <f t="shared" si="9"/>
        <v>4820.8</v>
      </c>
      <c r="V84" s="4"/>
      <c r="W84" s="1"/>
      <c r="X84" s="1"/>
      <c r="Y84" s="1"/>
      <c r="Z84" s="1"/>
      <c r="AA84" s="4"/>
      <c r="AB84" s="1"/>
    </row>
    <row r="85" spans="1:28" s="5" customFormat="1" ht="144" x14ac:dyDescent="0.2">
      <c r="A85" s="49">
        <f t="shared" si="7"/>
        <v>68108.399999999994</v>
      </c>
      <c r="B85" s="10">
        <f t="shared" si="10"/>
        <v>72</v>
      </c>
      <c r="C85" s="20">
        <v>203</v>
      </c>
      <c r="D85" s="20" t="s">
        <v>198</v>
      </c>
      <c r="E85" s="18" t="s">
        <v>191</v>
      </c>
      <c r="F85" s="19" t="s">
        <v>199</v>
      </c>
      <c r="G85" s="18" t="s">
        <v>10</v>
      </c>
      <c r="H85" s="14">
        <v>34.200000000000003</v>
      </c>
      <c r="I85" s="15" t="s">
        <v>11</v>
      </c>
      <c r="J85" s="20"/>
      <c r="K85" s="20"/>
      <c r="L85" s="20"/>
      <c r="M85" s="20"/>
      <c r="N85" s="20">
        <v>1</v>
      </c>
      <c r="O85" s="20"/>
      <c r="P85" s="20"/>
      <c r="Q85" s="52">
        <f t="shared" si="11"/>
        <v>1</v>
      </c>
      <c r="R85" s="21" t="s">
        <v>253</v>
      </c>
      <c r="S85" s="20">
        <v>184</v>
      </c>
      <c r="T85" s="45">
        <v>4.75</v>
      </c>
      <c r="U85" s="22">
        <f t="shared" si="9"/>
        <v>6292.8</v>
      </c>
      <c r="V85" s="4"/>
      <c r="W85" s="1"/>
      <c r="X85" s="1"/>
      <c r="Y85" s="1"/>
      <c r="Z85" s="1"/>
      <c r="AA85" s="4"/>
      <c r="AB85" s="1"/>
    </row>
    <row r="86" spans="1:28" s="5" customFormat="1" ht="112" x14ac:dyDescent="0.2">
      <c r="A86" s="49">
        <f t="shared" si="7"/>
        <v>68108.5</v>
      </c>
      <c r="B86" s="10">
        <f t="shared" si="10"/>
        <v>73</v>
      </c>
      <c r="C86" s="20">
        <v>204</v>
      </c>
      <c r="D86" s="20" t="s">
        <v>200</v>
      </c>
      <c r="E86" s="18" t="s">
        <v>191</v>
      </c>
      <c r="F86" s="19" t="s">
        <v>201</v>
      </c>
      <c r="G86" s="18" t="s">
        <v>10</v>
      </c>
      <c r="H86" s="14">
        <v>27</v>
      </c>
      <c r="I86" s="15" t="s">
        <v>11</v>
      </c>
      <c r="J86" s="20"/>
      <c r="K86" s="20"/>
      <c r="L86" s="20"/>
      <c r="M86" s="20"/>
      <c r="N86" s="20"/>
      <c r="O86" s="20">
        <v>1</v>
      </c>
      <c r="P86" s="20"/>
      <c r="Q86" s="52">
        <f t="shared" si="11"/>
        <v>1</v>
      </c>
      <c r="R86" s="21" t="s">
        <v>253</v>
      </c>
      <c r="S86" s="20">
        <v>184</v>
      </c>
      <c r="T86" s="45">
        <v>1.9166666666666667</v>
      </c>
      <c r="U86" s="22">
        <f t="shared" si="9"/>
        <v>4968</v>
      </c>
      <c r="V86" s="4"/>
      <c r="W86" s="1"/>
      <c r="X86" s="1"/>
      <c r="Y86" s="1"/>
      <c r="Z86" s="1"/>
      <c r="AA86" s="4"/>
      <c r="AB86" s="1"/>
    </row>
    <row r="87" spans="1:28" s="5" customFormat="1" ht="68.25" customHeight="1" x14ac:dyDescent="0.2">
      <c r="A87" s="49">
        <f t="shared" si="7"/>
        <v>68109</v>
      </c>
      <c r="B87" s="57">
        <f t="shared" si="10"/>
        <v>74</v>
      </c>
      <c r="C87" s="20">
        <v>205</v>
      </c>
      <c r="D87" s="59">
        <v>68109</v>
      </c>
      <c r="E87" s="61" t="s">
        <v>202</v>
      </c>
      <c r="F87" s="63" t="s">
        <v>203</v>
      </c>
      <c r="G87" s="61" t="s">
        <v>10</v>
      </c>
      <c r="H87" s="65">
        <v>41.4</v>
      </c>
      <c r="I87" s="55" t="s">
        <v>11</v>
      </c>
      <c r="J87" s="20"/>
      <c r="K87" s="20"/>
      <c r="L87" s="20">
        <v>1</v>
      </c>
      <c r="M87" s="20">
        <v>1</v>
      </c>
      <c r="N87" s="20">
        <v>1</v>
      </c>
      <c r="O87" s="20">
        <v>2</v>
      </c>
      <c r="P87" s="20"/>
      <c r="Q87" s="52">
        <f t="shared" si="11"/>
        <v>5</v>
      </c>
      <c r="R87" s="21" t="s">
        <v>255</v>
      </c>
      <c r="S87" s="20">
        <v>253</v>
      </c>
      <c r="T87" s="74">
        <v>12.695601851851851</v>
      </c>
      <c r="U87" s="22">
        <f t="shared" si="9"/>
        <v>52371</v>
      </c>
      <c r="V87" s="4"/>
      <c r="W87" s="1"/>
      <c r="X87" s="1"/>
      <c r="Y87" s="1"/>
      <c r="Z87" s="1"/>
      <c r="AA87" s="4"/>
      <c r="AB87" s="1"/>
    </row>
    <row r="88" spans="1:28" s="5" customFormat="1" ht="75.75" customHeight="1" x14ac:dyDescent="0.2">
      <c r="A88" s="49"/>
      <c r="B88" s="58"/>
      <c r="C88" s="20"/>
      <c r="D88" s="60"/>
      <c r="E88" s="62"/>
      <c r="F88" s="64"/>
      <c r="G88" s="62"/>
      <c r="H88" s="66"/>
      <c r="I88" s="56"/>
      <c r="J88" s="20">
        <v>1</v>
      </c>
      <c r="K88" s="20"/>
      <c r="L88" s="20"/>
      <c r="M88" s="20"/>
      <c r="N88" s="20"/>
      <c r="O88" s="20"/>
      <c r="P88" s="20"/>
      <c r="Q88" s="52">
        <f t="shared" ref="Q88" si="12">SUM(J88:P88)</f>
        <v>1</v>
      </c>
      <c r="R88" s="33" t="s">
        <v>256</v>
      </c>
      <c r="S88" s="20">
        <v>82</v>
      </c>
      <c r="T88" s="75"/>
      <c r="U88" s="22">
        <f>Q88*S88*H87</f>
        <v>3394.7999999999997</v>
      </c>
      <c r="V88" s="4"/>
      <c r="W88" s="1"/>
      <c r="X88" s="1"/>
      <c r="Y88" s="1"/>
      <c r="Z88" s="1"/>
      <c r="AA88" s="4"/>
      <c r="AB88" s="1"/>
    </row>
    <row r="89" spans="1:28" s="5" customFormat="1" ht="160" x14ac:dyDescent="0.2">
      <c r="A89" s="49">
        <f t="shared" si="7"/>
        <v>68110.100000000006</v>
      </c>
      <c r="B89" s="10">
        <f>B87+1</f>
        <v>75</v>
      </c>
      <c r="C89" s="20">
        <v>206</v>
      </c>
      <c r="D89" s="20" t="s">
        <v>204</v>
      </c>
      <c r="E89" s="18" t="s">
        <v>205</v>
      </c>
      <c r="F89" s="19" t="s">
        <v>206</v>
      </c>
      <c r="G89" s="18" t="s">
        <v>10</v>
      </c>
      <c r="H89" s="14">
        <v>28.1</v>
      </c>
      <c r="I89" s="15" t="s">
        <v>11</v>
      </c>
      <c r="J89" s="20"/>
      <c r="K89" s="20"/>
      <c r="L89" s="20"/>
      <c r="M89" s="20"/>
      <c r="N89" s="20">
        <v>2</v>
      </c>
      <c r="O89" s="20"/>
      <c r="P89" s="20"/>
      <c r="Q89" s="52">
        <f t="shared" si="11"/>
        <v>2</v>
      </c>
      <c r="R89" s="21" t="s">
        <v>253</v>
      </c>
      <c r="S89" s="20">
        <v>184</v>
      </c>
      <c r="T89" s="45">
        <v>33.987499999999997</v>
      </c>
      <c r="U89" s="22">
        <f>Q89*S89*H89</f>
        <v>10340.800000000001</v>
      </c>
      <c r="V89" s="4"/>
      <c r="W89" s="1"/>
      <c r="X89" s="1"/>
      <c r="Y89" s="1"/>
      <c r="Z89" s="1"/>
      <c r="AA89" s="4"/>
      <c r="AB89" s="1"/>
    </row>
    <row r="90" spans="1:28" s="5" customFormat="1" ht="128" x14ac:dyDescent="0.2">
      <c r="A90" s="49">
        <f t="shared" si="7"/>
        <v>68110.2</v>
      </c>
      <c r="B90" s="10">
        <f t="shared" si="10"/>
        <v>76</v>
      </c>
      <c r="C90" s="20">
        <v>207</v>
      </c>
      <c r="D90" s="20" t="s">
        <v>207</v>
      </c>
      <c r="E90" s="18" t="s">
        <v>205</v>
      </c>
      <c r="F90" s="19" t="s">
        <v>208</v>
      </c>
      <c r="G90" s="18" t="s">
        <v>10</v>
      </c>
      <c r="H90" s="14">
        <v>25.7</v>
      </c>
      <c r="I90" s="15" t="s">
        <v>11</v>
      </c>
      <c r="J90" s="20">
        <v>1</v>
      </c>
      <c r="K90" s="20"/>
      <c r="L90" s="20"/>
      <c r="M90" s="20"/>
      <c r="N90" s="20"/>
      <c r="O90" s="20"/>
      <c r="P90" s="20"/>
      <c r="Q90" s="52">
        <f t="shared" si="11"/>
        <v>1</v>
      </c>
      <c r="R90" s="21" t="s">
        <v>253</v>
      </c>
      <c r="S90" s="20">
        <v>184</v>
      </c>
      <c r="T90" s="45">
        <v>18.024999999999999</v>
      </c>
      <c r="U90" s="22">
        <f>Q90*S90*H90</f>
        <v>4728.8</v>
      </c>
      <c r="V90" s="4"/>
      <c r="W90" s="1"/>
      <c r="X90" s="1"/>
      <c r="Y90" s="1"/>
      <c r="Z90" s="1"/>
      <c r="AA90" s="4"/>
      <c r="AB90" s="1"/>
    </row>
    <row r="91" spans="1:28" s="5" customFormat="1" ht="128" x14ac:dyDescent="0.2">
      <c r="A91" s="49">
        <f t="shared" si="7"/>
        <v>68110.3</v>
      </c>
      <c r="B91" s="10">
        <f t="shared" si="10"/>
        <v>77</v>
      </c>
      <c r="C91" s="20">
        <v>208</v>
      </c>
      <c r="D91" s="20" t="s">
        <v>209</v>
      </c>
      <c r="E91" s="18" t="s">
        <v>205</v>
      </c>
      <c r="F91" s="19" t="s">
        <v>210</v>
      </c>
      <c r="G91" s="18" t="s">
        <v>10</v>
      </c>
      <c r="H91" s="14">
        <v>29.4</v>
      </c>
      <c r="I91" s="15" t="s">
        <v>11</v>
      </c>
      <c r="J91" s="20"/>
      <c r="K91" s="20"/>
      <c r="L91" s="20"/>
      <c r="M91" s="20">
        <v>1</v>
      </c>
      <c r="N91" s="20"/>
      <c r="O91" s="20"/>
      <c r="P91" s="20"/>
      <c r="Q91" s="52">
        <f t="shared" si="11"/>
        <v>1</v>
      </c>
      <c r="R91" s="21" t="s">
        <v>253</v>
      </c>
      <c r="S91" s="20">
        <v>184</v>
      </c>
      <c r="T91" s="45">
        <v>3.125</v>
      </c>
      <c r="U91" s="22">
        <f>Q91*S91*H91</f>
        <v>5409.5999999999995</v>
      </c>
      <c r="V91" s="4"/>
      <c r="W91" s="1"/>
      <c r="X91" s="1"/>
      <c r="Y91" s="1"/>
      <c r="Z91" s="1"/>
      <c r="AA91" s="4"/>
      <c r="AB91" s="1"/>
    </row>
    <row r="92" spans="1:28" s="5" customFormat="1" ht="96" x14ac:dyDescent="0.2">
      <c r="A92" s="49">
        <f t="shared" si="7"/>
        <v>68110.399999999994</v>
      </c>
      <c r="B92" s="10">
        <f t="shared" si="10"/>
        <v>78</v>
      </c>
      <c r="C92" s="20">
        <v>209</v>
      </c>
      <c r="D92" s="20" t="s">
        <v>211</v>
      </c>
      <c r="E92" s="18" t="s">
        <v>205</v>
      </c>
      <c r="F92" s="19" t="s">
        <v>212</v>
      </c>
      <c r="G92" s="18" t="s">
        <v>10</v>
      </c>
      <c r="H92" s="14">
        <v>19.2</v>
      </c>
      <c r="I92" s="15" t="s">
        <v>11</v>
      </c>
      <c r="J92" s="20">
        <v>1</v>
      </c>
      <c r="K92" s="20"/>
      <c r="L92" s="20"/>
      <c r="M92" s="20"/>
      <c r="N92" s="20"/>
      <c r="O92" s="20">
        <v>1</v>
      </c>
      <c r="P92" s="20"/>
      <c r="Q92" s="52">
        <f t="shared" si="11"/>
        <v>2</v>
      </c>
      <c r="R92" s="21" t="s">
        <v>255</v>
      </c>
      <c r="S92" s="20">
        <v>253</v>
      </c>
      <c r="T92" s="45">
        <v>2.5789473684210527</v>
      </c>
      <c r="U92" s="22">
        <f>S92*Q92*H92</f>
        <v>9715.1999999999989</v>
      </c>
      <c r="V92" s="1"/>
      <c r="W92" s="1"/>
      <c r="X92" s="1"/>
      <c r="Y92" s="1"/>
      <c r="Z92" s="1"/>
      <c r="AA92" s="4"/>
      <c r="AB92" s="1"/>
    </row>
    <row r="93" spans="1:28" s="5" customFormat="1" ht="67.5" customHeight="1" x14ac:dyDescent="0.2">
      <c r="A93" s="49">
        <f t="shared" si="7"/>
        <v>68110.5</v>
      </c>
      <c r="B93" s="57">
        <f t="shared" si="10"/>
        <v>79</v>
      </c>
      <c r="C93" s="20">
        <v>210</v>
      </c>
      <c r="D93" s="59" t="s">
        <v>213</v>
      </c>
      <c r="E93" s="61" t="s">
        <v>205</v>
      </c>
      <c r="F93" s="63" t="s">
        <v>214</v>
      </c>
      <c r="G93" s="61" t="s">
        <v>10</v>
      </c>
      <c r="H93" s="65">
        <v>27.1</v>
      </c>
      <c r="I93" s="55" t="s">
        <v>11</v>
      </c>
      <c r="J93" s="20"/>
      <c r="K93" s="20"/>
      <c r="L93" s="20">
        <v>1</v>
      </c>
      <c r="M93" s="20">
        <v>1</v>
      </c>
      <c r="N93" s="20"/>
      <c r="O93" s="20"/>
      <c r="P93" s="20"/>
      <c r="Q93" s="52">
        <f t="shared" si="11"/>
        <v>2</v>
      </c>
      <c r="R93" s="21" t="s">
        <v>255</v>
      </c>
      <c r="S93" s="20">
        <v>253</v>
      </c>
      <c r="T93" s="74">
        <v>3.2574525745257454</v>
      </c>
      <c r="U93" s="22">
        <f>S93*Q93*H93</f>
        <v>13712.6</v>
      </c>
      <c r="V93" s="1"/>
      <c r="W93" s="1"/>
      <c r="X93" s="1"/>
      <c r="Y93" s="1"/>
      <c r="Z93" s="1"/>
      <c r="AA93" s="4"/>
      <c r="AB93" s="1"/>
    </row>
    <row r="94" spans="1:28" s="5" customFormat="1" ht="46" customHeight="1" x14ac:dyDescent="0.2">
      <c r="A94" s="49"/>
      <c r="B94" s="58"/>
      <c r="C94" s="20"/>
      <c r="D94" s="60"/>
      <c r="E94" s="62"/>
      <c r="F94" s="64"/>
      <c r="G94" s="62"/>
      <c r="H94" s="66"/>
      <c r="I94" s="56"/>
      <c r="J94" s="20"/>
      <c r="K94" s="20">
        <v>1</v>
      </c>
      <c r="L94" s="20"/>
      <c r="M94" s="20"/>
      <c r="N94" s="20">
        <v>2</v>
      </c>
      <c r="O94" s="20"/>
      <c r="P94" s="20"/>
      <c r="Q94" s="52">
        <f t="shared" ref="Q94" si="13">SUM(J94:P94)</f>
        <v>3</v>
      </c>
      <c r="R94" s="33" t="s">
        <v>256</v>
      </c>
      <c r="S94" s="20">
        <v>82</v>
      </c>
      <c r="T94" s="75"/>
      <c r="U94" s="22">
        <f>S94*Q94*H93</f>
        <v>6666.6</v>
      </c>
      <c r="V94" s="1"/>
      <c r="W94" s="1"/>
      <c r="X94" s="1"/>
      <c r="Y94" s="1"/>
      <c r="Z94" s="1"/>
      <c r="AA94" s="4"/>
      <c r="AB94" s="1"/>
    </row>
    <row r="95" spans="1:28" s="5" customFormat="1" ht="112" x14ac:dyDescent="0.2">
      <c r="A95" s="49">
        <f t="shared" si="7"/>
        <v>68110.600000000006</v>
      </c>
      <c r="B95" s="10">
        <f>B93+1</f>
        <v>80</v>
      </c>
      <c r="C95" s="20">
        <v>211</v>
      </c>
      <c r="D95" s="20" t="s">
        <v>215</v>
      </c>
      <c r="E95" s="18" t="s">
        <v>216</v>
      </c>
      <c r="F95" s="19" t="s">
        <v>217</v>
      </c>
      <c r="G95" s="20" t="s">
        <v>10</v>
      </c>
      <c r="H95" s="14">
        <v>21.2</v>
      </c>
      <c r="I95" s="15" t="s">
        <v>11</v>
      </c>
      <c r="J95" s="20">
        <v>1</v>
      </c>
      <c r="K95" s="20"/>
      <c r="L95" s="20"/>
      <c r="M95" s="20"/>
      <c r="N95" s="20"/>
      <c r="O95" s="20"/>
      <c r="P95" s="20"/>
      <c r="Q95" s="52">
        <f t="shared" si="11"/>
        <v>1</v>
      </c>
      <c r="R95" s="21" t="s">
        <v>253</v>
      </c>
      <c r="S95" s="20">
        <v>184</v>
      </c>
      <c r="T95" s="45">
        <v>30.93</v>
      </c>
      <c r="U95" s="22">
        <f>Q95*S95*H95</f>
        <v>3900.7999999999997</v>
      </c>
      <c r="V95" s="4"/>
      <c r="W95" s="1"/>
      <c r="X95" s="1"/>
      <c r="Y95" s="1"/>
      <c r="Z95" s="1"/>
      <c r="AA95" s="4"/>
      <c r="AB95" s="1"/>
    </row>
    <row r="96" spans="1:28" s="5" customFormat="1" ht="144" x14ac:dyDescent="0.2">
      <c r="A96" s="49">
        <f t="shared" si="7"/>
        <v>68111.100000000006</v>
      </c>
      <c r="B96" s="10">
        <f t="shared" si="10"/>
        <v>81</v>
      </c>
      <c r="C96" s="20">
        <v>212</v>
      </c>
      <c r="D96" s="20" t="s">
        <v>218</v>
      </c>
      <c r="E96" s="18" t="s">
        <v>219</v>
      </c>
      <c r="F96" s="19" t="s">
        <v>220</v>
      </c>
      <c r="G96" s="20" t="s">
        <v>10</v>
      </c>
      <c r="H96" s="14">
        <v>29.4</v>
      </c>
      <c r="I96" s="15" t="s">
        <v>11</v>
      </c>
      <c r="J96" s="20"/>
      <c r="K96" s="20">
        <v>1</v>
      </c>
      <c r="L96" s="20"/>
      <c r="M96" s="20"/>
      <c r="N96" s="20"/>
      <c r="O96" s="20"/>
      <c r="P96" s="20"/>
      <c r="Q96" s="52">
        <f t="shared" si="11"/>
        <v>1</v>
      </c>
      <c r="R96" s="21" t="s">
        <v>253</v>
      </c>
      <c r="S96" s="20">
        <v>184</v>
      </c>
      <c r="T96" s="45">
        <v>18.816666666666666</v>
      </c>
      <c r="U96" s="22">
        <f>Q96*S96*H96</f>
        <v>5409.5999999999995</v>
      </c>
      <c r="V96" s="4"/>
      <c r="W96" s="1"/>
      <c r="X96" s="1"/>
      <c r="Y96" s="1"/>
      <c r="Z96" s="1"/>
      <c r="AA96" s="4"/>
      <c r="AB96" s="1"/>
    </row>
    <row r="97" spans="1:28" s="5" customFormat="1" ht="60" customHeight="1" x14ac:dyDescent="0.2">
      <c r="A97" s="49">
        <f t="shared" si="7"/>
        <v>68111.199999999997</v>
      </c>
      <c r="B97" s="57">
        <f t="shared" si="10"/>
        <v>82</v>
      </c>
      <c r="C97" s="20">
        <v>213</v>
      </c>
      <c r="D97" s="59" t="s">
        <v>221</v>
      </c>
      <c r="E97" s="61" t="s">
        <v>219</v>
      </c>
      <c r="F97" s="63" t="s">
        <v>222</v>
      </c>
      <c r="G97" s="59" t="s">
        <v>10</v>
      </c>
      <c r="H97" s="65">
        <v>25.1</v>
      </c>
      <c r="I97" s="55" t="s">
        <v>11</v>
      </c>
      <c r="J97" s="20">
        <v>1</v>
      </c>
      <c r="K97" s="20">
        <v>1</v>
      </c>
      <c r="L97" s="20">
        <v>1</v>
      </c>
      <c r="M97" s="20"/>
      <c r="N97" s="20"/>
      <c r="O97" s="20">
        <v>2</v>
      </c>
      <c r="P97" s="20"/>
      <c r="Q97" s="52">
        <f t="shared" si="11"/>
        <v>5</v>
      </c>
      <c r="R97" s="21" t="s">
        <v>255</v>
      </c>
      <c r="S97" s="20">
        <v>253</v>
      </c>
      <c r="T97" s="74">
        <v>6.9149659863945576</v>
      </c>
      <c r="U97" s="22">
        <f>Q97*S97*H97</f>
        <v>31751.5</v>
      </c>
      <c r="V97" s="4"/>
      <c r="W97" s="1"/>
      <c r="X97" s="1"/>
      <c r="Y97" s="1"/>
      <c r="Z97" s="1"/>
      <c r="AA97" s="4"/>
      <c r="AB97" s="1"/>
    </row>
    <row r="98" spans="1:28" s="5" customFormat="1" ht="60" customHeight="1" x14ac:dyDescent="0.2">
      <c r="A98" s="49"/>
      <c r="B98" s="58"/>
      <c r="C98" s="20"/>
      <c r="D98" s="60"/>
      <c r="E98" s="62"/>
      <c r="F98" s="64"/>
      <c r="G98" s="60"/>
      <c r="H98" s="66"/>
      <c r="I98" s="56"/>
      <c r="J98" s="20"/>
      <c r="K98" s="20">
        <v>1</v>
      </c>
      <c r="L98" s="20"/>
      <c r="M98" s="20">
        <v>1</v>
      </c>
      <c r="N98" s="20">
        <v>1</v>
      </c>
      <c r="O98" s="20"/>
      <c r="P98" s="20"/>
      <c r="Q98" s="52">
        <f t="shared" ref="Q98" si="14">SUM(J98:P98)</f>
        <v>3</v>
      </c>
      <c r="R98" s="33" t="s">
        <v>256</v>
      </c>
      <c r="S98" s="20">
        <v>82</v>
      </c>
      <c r="T98" s="75"/>
      <c r="U98" s="22">
        <f>Q98*S98*H97</f>
        <v>6174.6</v>
      </c>
      <c r="V98" s="4"/>
      <c r="W98" s="1"/>
      <c r="X98" s="1"/>
      <c r="Y98" s="1"/>
      <c r="Z98" s="1"/>
      <c r="AA98" s="4"/>
      <c r="AB98" s="1"/>
    </row>
    <row r="99" spans="1:28" s="5" customFormat="1" ht="144" x14ac:dyDescent="0.2">
      <c r="A99" s="49">
        <f t="shared" si="7"/>
        <v>68111.3</v>
      </c>
      <c r="B99" s="10">
        <f>B97+1</f>
        <v>83</v>
      </c>
      <c r="C99" s="20">
        <v>214</v>
      </c>
      <c r="D99" s="20" t="s">
        <v>223</v>
      </c>
      <c r="E99" s="18" t="s">
        <v>219</v>
      </c>
      <c r="F99" s="19" t="s">
        <v>224</v>
      </c>
      <c r="G99" s="20" t="s">
        <v>10</v>
      </c>
      <c r="H99" s="14">
        <v>31.8</v>
      </c>
      <c r="I99" s="15" t="s">
        <v>11</v>
      </c>
      <c r="J99" s="20"/>
      <c r="K99" s="20"/>
      <c r="L99" s="20"/>
      <c r="M99" s="20">
        <v>1</v>
      </c>
      <c r="N99" s="20">
        <v>1</v>
      </c>
      <c r="O99" s="20"/>
      <c r="P99" s="20"/>
      <c r="Q99" s="52">
        <f t="shared" si="11"/>
        <v>2</v>
      </c>
      <c r="R99" s="21" t="s">
        <v>253</v>
      </c>
      <c r="S99" s="20">
        <v>184</v>
      </c>
      <c r="T99" s="45">
        <v>24.845833333333335</v>
      </c>
      <c r="U99" s="22">
        <f t="shared" ref="U99:U104" si="15">Q99*S99*H99</f>
        <v>11702.4</v>
      </c>
      <c r="V99" s="4"/>
      <c r="W99" s="1"/>
      <c r="X99" s="1"/>
      <c r="Y99" s="1"/>
      <c r="Z99" s="1"/>
      <c r="AA99" s="4"/>
      <c r="AB99" s="1"/>
    </row>
    <row r="100" spans="1:28" ht="80" x14ac:dyDescent="0.2">
      <c r="A100" s="49">
        <f t="shared" si="7"/>
        <v>68112</v>
      </c>
      <c r="B100" s="10">
        <f t="shared" si="10"/>
        <v>84</v>
      </c>
      <c r="C100" s="20">
        <v>215</v>
      </c>
      <c r="D100" s="20">
        <v>68112</v>
      </c>
      <c r="E100" s="18" t="s">
        <v>225</v>
      </c>
      <c r="F100" s="19" t="s">
        <v>226</v>
      </c>
      <c r="G100" s="20" t="s">
        <v>10</v>
      </c>
      <c r="H100" s="14">
        <v>27.7</v>
      </c>
      <c r="I100" s="15" t="s">
        <v>11</v>
      </c>
      <c r="J100" s="20">
        <v>1</v>
      </c>
      <c r="K100" s="20"/>
      <c r="L100" s="20"/>
      <c r="M100" s="20"/>
      <c r="N100" s="20"/>
      <c r="O100" s="20"/>
      <c r="P100" s="20"/>
      <c r="Q100" s="52">
        <f t="shared" si="11"/>
        <v>1</v>
      </c>
      <c r="R100" s="21" t="s">
        <v>253</v>
      </c>
      <c r="S100" s="20">
        <v>184</v>
      </c>
      <c r="T100" s="45">
        <v>7.6083333333333334</v>
      </c>
      <c r="U100" s="22">
        <f t="shared" si="15"/>
        <v>5096.8</v>
      </c>
      <c r="V100" s="4"/>
    </row>
    <row r="101" spans="1:28" ht="32" x14ac:dyDescent="0.2">
      <c r="A101" s="49">
        <f t="shared" si="7"/>
        <v>68113</v>
      </c>
      <c r="B101" s="10">
        <f t="shared" si="10"/>
        <v>85</v>
      </c>
      <c r="C101" s="18" t="s">
        <v>8</v>
      </c>
      <c r="D101" s="20">
        <v>68113</v>
      </c>
      <c r="E101" s="18" t="s">
        <v>22</v>
      </c>
      <c r="F101" s="19" t="s">
        <v>23</v>
      </c>
      <c r="G101" s="20" t="s">
        <v>10</v>
      </c>
      <c r="H101" s="14">
        <v>17</v>
      </c>
      <c r="I101" s="15" t="s">
        <v>11</v>
      </c>
      <c r="J101" s="18">
        <v>1</v>
      </c>
      <c r="K101" s="18"/>
      <c r="L101" s="24"/>
      <c r="M101" s="20"/>
      <c r="N101" s="20"/>
      <c r="O101" s="20"/>
      <c r="P101" s="20"/>
      <c r="Q101" s="52">
        <f t="shared" si="11"/>
        <v>1</v>
      </c>
      <c r="R101" s="21" t="s">
        <v>253</v>
      </c>
      <c r="S101" s="20">
        <v>184</v>
      </c>
      <c r="T101" s="45">
        <v>23.523809523809526</v>
      </c>
      <c r="U101" s="22">
        <f t="shared" si="15"/>
        <v>3128</v>
      </c>
      <c r="V101" s="4"/>
      <c r="AA101" s="1"/>
    </row>
    <row r="102" spans="1:28" ht="48" x14ac:dyDescent="0.2">
      <c r="A102" s="49">
        <f t="shared" si="7"/>
        <v>68114.100000000006</v>
      </c>
      <c r="B102" s="10">
        <f t="shared" si="10"/>
        <v>86</v>
      </c>
      <c r="C102" s="18" t="s">
        <v>8</v>
      </c>
      <c r="D102" s="20" t="s">
        <v>24</v>
      </c>
      <c r="E102" s="18" t="s">
        <v>25</v>
      </c>
      <c r="F102" s="19" t="s">
        <v>26</v>
      </c>
      <c r="G102" s="20" t="s">
        <v>10</v>
      </c>
      <c r="H102" s="14">
        <v>25</v>
      </c>
      <c r="I102" s="15" t="s">
        <v>11</v>
      </c>
      <c r="J102" s="18"/>
      <c r="K102" s="18"/>
      <c r="L102" s="24"/>
      <c r="M102" s="20">
        <v>1</v>
      </c>
      <c r="N102" s="20">
        <v>1</v>
      </c>
      <c r="O102" s="20"/>
      <c r="P102" s="20"/>
      <c r="Q102" s="52">
        <f t="shared" si="11"/>
        <v>2</v>
      </c>
      <c r="R102" s="21" t="s">
        <v>253</v>
      </c>
      <c r="S102" s="20">
        <v>184</v>
      </c>
      <c r="T102" s="45">
        <v>10.050000000000001</v>
      </c>
      <c r="U102" s="22">
        <f t="shared" si="15"/>
        <v>9200</v>
      </c>
      <c r="V102" s="4"/>
      <c r="AA102" s="1"/>
    </row>
    <row r="103" spans="1:28" ht="48" x14ac:dyDescent="0.2">
      <c r="A103" s="49">
        <f t="shared" si="7"/>
        <v>68114.2</v>
      </c>
      <c r="B103" s="10">
        <f t="shared" si="10"/>
        <v>87</v>
      </c>
      <c r="C103" s="18" t="s">
        <v>8</v>
      </c>
      <c r="D103" s="20" t="s">
        <v>27</v>
      </c>
      <c r="E103" s="18" t="s">
        <v>241</v>
      </c>
      <c r="F103" s="19" t="s">
        <v>28</v>
      </c>
      <c r="G103" s="20" t="s">
        <v>10</v>
      </c>
      <c r="H103" s="14">
        <v>23</v>
      </c>
      <c r="I103" s="15" t="s">
        <v>11</v>
      </c>
      <c r="J103" s="18"/>
      <c r="K103" s="18"/>
      <c r="L103" s="24"/>
      <c r="M103" s="20"/>
      <c r="N103" s="20"/>
      <c r="O103" s="20">
        <v>1</v>
      </c>
      <c r="P103" s="20"/>
      <c r="Q103" s="52">
        <f t="shared" si="11"/>
        <v>1</v>
      </c>
      <c r="R103" s="21" t="s">
        <v>253</v>
      </c>
      <c r="S103" s="20">
        <v>184</v>
      </c>
      <c r="T103" s="45">
        <v>10.050000000000001</v>
      </c>
      <c r="U103" s="22">
        <f>Q103*S103*H103</f>
        <v>4232</v>
      </c>
      <c r="V103" s="4"/>
      <c r="AA103" s="1"/>
    </row>
    <row r="104" spans="1:28" ht="49" thickBot="1" x14ac:dyDescent="0.25">
      <c r="A104" s="49">
        <f t="shared" si="7"/>
        <v>68115</v>
      </c>
      <c r="B104" s="34">
        <f t="shared" si="10"/>
        <v>88</v>
      </c>
      <c r="C104" s="31" t="s">
        <v>8</v>
      </c>
      <c r="D104" s="26">
        <v>68115</v>
      </c>
      <c r="E104" s="31" t="s">
        <v>29</v>
      </c>
      <c r="F104" s="27" t="s">
        <v>30</v>
      </c>
      <c r="G104" s="26" t="s">
        <v>10</v>
      </c>
      <c r="H104" s="28">
        <v>20</v>
      </c>
      <c r="I104" s="29" t="s">
        <v>11</v>
      </c>
      <c r="J104" s="31"/>
      <c r="K104" s="31"/>
      <c r="L104" s="32"/>
      <c r="M104" s="26"/>
      <c r="N104" s="26">
        <v>1</v>
      </c>
      <c r="O104" s="26"/>
      <c r="P104" s="26"/>
      <c r="Q104" s="53">
        <f t="shared" si="11"/>
        <v>1</v>
      </c>
      <c r="R104" s="30" t="s">
        <v>253</v>
      </c>
      <c r="S104" s="26">
        <v>184</v>
      </c>
      <c r="T104" s="46">
        <v>34.238095238095198</v>
      </c>
      <c r="U104" s="35">
        <f t="shared" si="15"/>
        <v>3680</v>
      </c>
      <c r="V104" s="4"/>
      <c r="AA104" s="1"/>
    </row>
    <row r="105" spans="1:28" ht="17" thickTop="1" thickBot="1" x14ac:dyDescent="0.25">
      <c r="B105" s="36"/>
      <c r="C105" s="37"/>
      <c r="D105" s="37"/>
      <c r="E105" s="38"/>
      <c r="F105" s="37"/>
      <c r="G105" s="37"/>
      <c r="H105" s="39"/>
      <c r="I105" s="39"/>
      <c r="J105" s="40"/>
      <c r="K105" s="40"/>
      <c r="L105" s="40"/>
      <c r="M105" s="40"/>
      <c r="N105" s="40"/>
      <c r="O105" s="40"/>
      <c r="P105" s="40"/>
      <c r="Q105" s="54"/>
      <c r="R105" s="42"/>
      <c r="S105" s="40"/>
      <c r="T105" s="41"/>
      <c r="U105" s="43">
        <f>SUM(U9:U104)</f>
        <v>812734.9</v>
      </c>
    </row>
    <row r="106" spans="1:28" x14ac:dyDescent="0.2">
      <c r="B106" s="47" t="s">
        <v>260</v>
      </c>
    </row>
    <row r="107" spans="1:28" x14ac:dyDescent="0.2">
      <c r="B107" s="47" t="s">
        <v>261</v>
      </c>
    </row>
    <row r="108" spans="1:28" x14ac:dyDescent="0.2">
      <c r="B108" s="47" t="s">
        <v>262</v>
      </c>
    </row>
  </sheetData>
  <autoFilter ref="A8:AC105" xr:uid="{A051E2FE-4001-4F26-AAD2-66496A9FD634}"/>
  <mergeCells count="70">
    <mergeCell ref="B4:U4"/>
    <mergeCell ref="B5:U5"/>
    <mergeCell ref="T97:T98"/>
    <mergeCell ref="B6:U6"/>
    <mergeCell ref="T62:T64"/>
    <mergeCell ref="T71:T72"/>
    <mergeCell ref="T75:T76"/>
    <mergeCell ref="T87:T88"/>
    <mergeCell ref="T93:T94"/>
    <mergeCell ref="B7:B8"/>
    <mergeCell ref="C7:C8"/>
    <mergeCell ref="D7:D8"/>
    <mergeCell ref="E7:E8"/>
    <mergeCell ref="F7:G7"/>
    <mergeCell ref="H7:I7"/>
    <mergeCell ref="J7:Q7"/>
    <mergeCell ref="R7:R8"/>
    <mergeCell ref="S7:S8"/>
    <mergeCell ref="T7:T8"/>
    <mergeCell ref="U7:U8"/>
    <mergeCell ref="B49:B50"/>
    <mergeCell ref="D49:D50"/>
    <mergeCell ref="E49:E50"/>
    <mergeCell ref="F49:F50"/>
    <mergeCell ref="G49:G50"/>
    <mergeCell ref="H49:H50"/>
    <mergeCell ref="I49:I50"/>
    <mergeCell ref="T49:T50"/>
    <mergeCell ref="I62:I64"/>
    <mergeCell ref="B71:B72"/>
    <mergeCell ref="D71:D72"/>
    <mergeCell ref="E71:E72"/>
    <mergeCell ref="F71:F72"/>
    <mergeCell ref="G71:G72"/>
    <mergeCell ref="H71:H72"/>
    <mergeCell ref="I71:I72"/>
    <mergeCell ref="B62:B64"/>
    <mergeCell ref="D62:D64"/>
    <mergeCell ref="E62:E64"/>
    <mergeCell ref="F62:F64"/>
    <mergeCell ref="G62:G64"/>
    <mergeCell ref="H62:H64"/>
    <mergeCell ref="I75:I76"/>
    <mergeCell ref="B87:B88"/>
    <mergeCell ref="D87:D88"/>
    <mergeCell ref="E87:E88"/>
    <mergeCell ref="F87:F88"/>
    <mergeCell ref="G87:G88"/>
    <mergeCell ref="H87:H88"/>
    <mergeCell ref="I87:I88"/>
    <mergeCell ref="B75:B76"/>
    <mergeCell ref="D75:D76"/>
    <mergeCell ref="E75:E76"/>
    <mergeCell ref="F75:F76"/>
    <mergeCell ref="G75:G76"/>
    <mergeCell ref="H75:H76"/>
    <mergeCell ref="I93:I94"/>
    <mergeCell ref="B97:B98"/>
    <mergeCell ref="D97:D98"/>
    <mergeCell ref="E97:E98"/>
    <mergeCell ref="F97:F98"/>
    <mergeCell ref="G97:G98"/>
    <mergeCell ref="H97:H98"/>
    <mergeCell ref="I97:I98"/>
    <mergeCell ref="B93:B94"/>
    <mergeCell ref="D93:D94"/>
    <mergeCell ref="E93:E94"/>
    <mergeCell ref="F93:F94"/>
    <mergeCell ref="G93:G94"/>
    <mergeCell ref="H93:H94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Zadania</vt:lpstr>
      <vt:lpstr>Zadania!Obszar_wydruku</vt:lpstr>
      <vt:lpstr>Zadania!Tytuły_wydruku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Rusak</dc:creator>
  <cp:lastModifiedBy>Krzysztof Jakoktochce</cp:lastModifiedBy>
  <cp:lastPrinted>2025-11-13T12:41:37Z</cp:lastPrinted>
  <dcterms:created xsi:type="dcterms:W3CDTF">2025-11-12T10:19:56Z</dcterms:created>
  <dcterms:modified xsi:type="dcterms:W3CDTF">2025-11-23T21:25:19Z</dcterms:modified>
</cp:coreProperties>
</file>